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bu44916\Documents\"/>
    </mc:Choice>
  </mc:AlternateContent>
  <bookViews>
    <workbookView xWindow="360" yWindow="105" windowWidth="20955" windowHeight="9975" activeTab="1"/>
  </bookViews>
  <sheets>
    <sheet name="Príjmy" sheetId="1" r:id="rId1"/>
    <sheet name="Výdavky podľa programov" sheetId="2" r:id="rId2"/>
  </sheets>
  <calcPr calcId="152511"/>
</workbook>
</file>

<file path=xl/calcChain.xml><?xml version="1.0" encoding="utf-8"?>
<calcChain xmlns="http://schemas.openxmlformats.org/spreadsheetml/2006/main">
  <c r="C70" i="1" l="1"/>
  <c r="D70" i="1"/>
  <c r="E70" i="1"/>
  <c r="D78" i="1"/>
  <c r="E78" i="1"/>
  <c r="C79" i="1"/>
  <c r="D79" i="1"/>
  <c r="E79" i="1"/>
  <c r="C82" i="1"/>
  <c r="C78" i="1" s="1"/>
  <c r="D82" i="1"/>
  <c r="E82" i="1"/>
  <c r="D44" i="1"/>
  <c r="E44" i="1"/>
  <c r="C44" i="1"/>
  <c r="D35" i="1"/>
  <c r="E35" i="1"/>
  <c r="C35" i="1"/>
  <c r="D93" i="1"/>
  <c r="E93" i="1"/>
  <c r="C93" i="1"/>
  <c r="D26" i="1"/>
  <c r="E26" i="1"/>
  <c r="C26" i="1"/>
  <c r="G54" i="2"/>
  <c r="H54" i="2"/>
  <c r="F54" i="2"/>
  <c r="G21" i="2" l="1"/>
  <c r="H21" i="2"/>
  <c r="F21" i="2"/>
  <c r="D52" i="1" l="1"/>
  <c r="E52" i="1"/>
  <c r="C52" i="1"/>
  <c r="G49" i="2" l="1"/>
  <c r="H49" i="2"/>
  <c r="G45" i="2"/>
  <c r="H45" i="2"/>
  <c r="G43" i="2"/>
  <c r="H43" i="2"/>
  <c r="G16" i="2"/>
  <c r="H16" i="2"/>
  <c r="G14" i="2"/>
  <c r="H14" i="2"/>
  <c r="G7" i="2"/>
  <c r="H7" i="2"/>
  <c r="F7" i="2"/>
  <c r="F16" i="2"/>
  <c r="D34" i="1"/>
  <c r="E34" i="1"/>
  <c r="C34" i="1"/>
  <c r="D13" i="1"/>
  <c r="E13" i="1"/>
  <c r="C13" i="1"/>
  <c r="F49" i="2"/>
  <c r="F64" i="2"/>
  <c r="F14" i="2"/>
  <c r="F45" i="2"/>
  <c r="F43" i="2"/>
  <c r="D99" i="1"/>
  <c r="E99" i="1"/>
  <c r="C99" i="1"/>
  <c r="D18" i="1"/>
  <c r="D17" i="1" s="1"/>
  <c r="E18" i="1"/>
  <c r="E17" i="1" s="1"/>
  <c r="C18" i="1"/>
  <c r="C17" i="1" s="1"/>
  <c r="D41" i="1"/>
  <c r="E41" i="1"/>
  <c r="D32" i="1"/>
  <c r="D31" i="1" s="1"/>
  <c r="E32" i="1"/>
  <c r="E31" i="1" s="1"/>
  <c r="D29" i="1"/>
  <c r="E29" i="1"/>
  <c r="D23" i="1"/>
  <c r="E23" i="1"/>
  <c r="C41" i="1"/>
  <c r="C32" i="1"/>
  <c r="C31" i="1" s="1"/>
  <c r="C29" i="1"/>
  <c r="C23" i="1"/>
  <c r="D9" i="1"/>
  <c r="E9" i="1"/>
  <c r="D7" i="1"/>
  <c r="D6" i="1" s="1"/>
  <c r="E7" i="1"/>
  <c r="E6" i="1" s="1"/>
  <c r="C9" i="1"/>
  <c r="C7" i="1"/>
  <c r="C6" i="1" s="1"/>
  <c r="G64" i="2" l="1"/>
  <c r="H64" i="2"/>
  <c r="D85" i="1"/>
  <c r="D98" i="1" s="1"/>
  <c r="C85" i="1"/>
  <c r="C98" i="1" s="1"/>
  <c r="D22" i="1"/>
  <c r="D16" i="1" s="1"/>
  <c r="E85" i="1"/>
  <c r="E98" i="1" s="1"/>
  <c r="E43" i="1"/>
  <c r="E40" i="1" s="1"/>
  <c r="E39" i="1" s="1"/>
  <c r="E67" i="1" s="1"/>
  <c r="E72" i="1" s="1"/>
  <c r="D43" i="1"/>
  <c r="D40" i="1" s="1"/>
  <c r="D39" i="1" s="1"/>
  <c r="C43" i="1"/>
  <c r="C40" i="1" s="1"/>
  <c r="C39" i="1" s="1"/>
  <c r="E22" i="1"/>
  <c r="E16" i="1" s="1"/>
  <c r="D5" i="1"/>
  <c r="E5" i="1"/>
  <c r="C22" i="1"/>
  <c r="C16" i="1" s="1"/>
  <c r="C5" i="1"/>
  <c r="C67" i="1" l="1"/>
  <c r="C72" i="1" s="1"/>
  <c r="C97" i="1" s="1"/>
  <c r="C100" i="1" s="1"/>
  <c r="D67" i="1"/>
  <c r="D72" i="1" s="1"/>
  <c r="E97" i="1" l="1"/>
  <c r="E100" i="1" s="1"/>
  <c r="D97" i="1"/>
  <c r="D100" i="1" s="1"/>
</calcChain>
</file>

<file path=xl/comments1.xml><?xml version="1.0" encoding="utf-8"?>
<comments xmlns="http://schemas.openxmlformats.org/spreadsheetml/2006/main">
  <authors>
    <author>office</author>
  </authors>
  <commentList>
    <comment ref="B46" authorId="0" shapeId="0">
      <text>
        <r>
          <rPr>
            <b/>
            <sz val="8"/>
            <color indexed="81"/>
            <rFont val="Tahoma"/>
            <family val="2"/>
            <charset val="238"/>
          </rPr>
          <t>office: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<sst xmlns="http://schemas.openxmlformats.org/spreadsheetml/2006/main" count="177" uniqueCount="150">
  <si>
    <t xml:space="preserve">Bežné príjmy </t>
  </si>
  <si>
    <t xml:space="preserve">Upravený </t>
  </si>
  <si>
    <t>Čerpanie</t>
  </si>
  <si>
    <t>rozpočet</t>
  </si>
  <si>
    <t>v EUR</t>
  </si>
  <si>
    <t>Daňové príjmy</t>
  </si>
  <si>
    <t>Daň z príjmov FO</t>
  </si>
  <si>
    <t>Výnos dane z príjmov poukázany územnej samospráve</t>
  </si>
  <si>
    <t>Dane z majetku</t>
  </si>
  <si>
    <t>Daň z pozemkov</t>
  </si>
  <si>
    <t>Daň zo stavieb</t>
  </si>
  <si>
    <t>Daň z bytov</t>
  </si>
  <si>
    <t>Dane za špecifické služby</t>
  </si>
  <si>
    <t>Za psa</t>
  </si>
  <si>
    <t>Za komunálne odpady a drobné stavebné odpady</t>
  </si>
  <si>
    <t>Nedaňové príjmy-príjmy z podnikania a z vlastn.maj.</t>
  </si>
  <si>
    <t>Nedaňové príjmy - príjmy z podnikania a z vlastníctva majetku</t>
  </si>
  <si>
    <t>Príjmy z vlastníctva</t>
  </si>
  <si>
    <t>Z prenajatých bytov,kult. Domu, Domu smútku, kancelárie, ...</t>
  </si>
  <si>
    <t>Administratívne a iné poplatky a platby</t>
  </si>
  <si>
    <t xml:space="preserve">Administratívne poplatky </t>
  </si>
  <si>
    <t>Správne popl./Over.podpisu,listiny,registre,SOcU-pov.,osvedč.,reg.,...</t>
  </si>
  <si>
    <t>Príjjem z pokút</t>
  </si>
  <si>
    <t>Poplatky a platby z nepriem. a náhodného predaja a služieb</t>
  </si>
  <si>
    <t>Ďalšie administratívne a iné poplatky a platby</t>
  </si>
  <si>
    <t>Poplatok za znečisťovanie ovzdušia</t>
  </si>
  <si>
    <t>Úroky z účtov finančného hospodárenia</t>
  </si>
  <si>
    <t>Iné nedaňové príjmy</t>
  </si>
  <si>
    <t>Ostatné príjmy</t>
  </si>
  <si>
    <t>Granty a transfery</t>
  </si>
  <si>
    <t>Tuzemské bežné granty a transfery</t>
  </si>
  <si>
    <t xml:space="preserve">Granty </t>
  </si>
  <si>
    <t>Sponzorské príspevky</t>
  </si>
  <si>
    <t>Tuzemské dotácie a transfery</t>
  </si>
  <si>
    <t>Dotácia zo ŠR/Matrika</t>
  </si>
  <si>
    <t>Dotácia/REGOB-reg.evidencie obyvateľov</t>
  </si>
  <si>
    <t>Dotácia zo ŠR/Školstvo-prenesené kompetencie</t>
  </si>
  <si>
    <t>Dotácia zo ŠR/Školstvo-vzdelávacie poukazy</t>
  </si>
  <si>
    <t>KŚU/Dot. Na žiakov zo sociálne znevýhodneného prostredia</t>
  </si>
  <si>
    <t>KŠU/Výchova a vzdelávanie</t>
  </si>
  <si>
    <t>Hmotná núdza-Strava</t>
  </si>
  <si>
    <t>Hmotná núdza-Školské pomôcky</t>
  </si>
  <si>
    <t>Bežné príjmy spolu:</t>
  </si>
  <si>
    <t>ZŠ/Bežné príjmy</t>
  </si>
  <si>
    <t>Kapitálové príjmy</t>
  </si>
  <si>
    <t>Kapitálové príjmy spolu:</t>
  </si>
  <si>
    <t>Finančné operácie - príjmy</t>
  </si>
  <si>
    <t>Finančné operácie - príjmové spolu:</t>
  </si>
  <si>
    <t>Bežné príjmy</t>
  </si>
  <si>
    <t>Príjmové finančné operácie</t>
  </si>
  <si>
    <t>PRÍJMY SPOLU</t>
  </si>
  <si>
    <t>Príjmy verejného priestranstva</t>
  </si>
  <si>
    <t>Príjmy z dobropisov</t>
  </si>
  <si>
    <t>ÚPSVaR/Prídavky na deti</t>
  </si>
  <si>
    <t>KUCDPK Za-miestne a účelové komunikácie</t>
  </si>
  <si>
    <t>Výrub drevín, vodné hospodárstvo, ochrana prírody a krajiny</t>
  </si>
  <si>
    <t>Bežné transfery (mimo preneseného výkonu štátnej správy)</t>
  </si>
  <si>
    <t>Bežné transfery-prenesený výkon štátnej správy</t>
  </si>
  <si>
    <t>PROGRAM 1:     Plánovanie, manažment a kontrola</t>
  </si>
  <si>
    <t>Činnosť obecného úradu</t>
  </si>
  <si>
    <t>Členstvo v organizáciach a združeniach</t>
  </si>
  <si>
    <t>Vnútorná kontrola</t>
  </si>
  <si>
    <t xml:space="preserve">Audit </t>
  </si>
  <si>
    <t>PROGRAM 2:     Propagácia a prezentácia obce</t>
  </si>
  <si>
    <t>Propagácia a prezentácia obce</t>
  </si>
  <si>
    <t>PROGRAM 3:     Interné služby obce</t>
  </si>
  <si>
    <t>Činnosť volených orgánov samosprávy</t>
  </si>
  <si>
    <t>Plánovanie obce</t>
  </si>
  <si>
    <t>Vzdelávanie zamestnancov obecného úradu</t>
  </si>
  <si>
    <t>PROGRAM 4:     Služby občanom</t>
  </si>
  <si>
    <t>Činnosť matriky</t>
  </si>
  <si>
    <t xml:space="preserve">                                    Rozvoj obce-aktivačné práce</t>
  </si>
  <si>
    <t>Evidencia obyvateľstva</t>
  </si>
  <si>
    <t>Cintorínske a pohrebné služby</t>
  </si>
  <si>
    <t>Odpadové hospodárstvo</t>
  </si>
  <si>
    <t>Miestny rozhlas</t>
  </si>
  <si>
    <t>Verejné osvetlenie</t>
  </si>
  <si>
    <t>Ochrana životného prostredia</t>
  </si>
  <si>
    <t>Komunikácie</t>
  </si>
  <si>
    <t>Pomoc občanom v hmotnej a sociálnej núdzi</t>
  </si>
  <si>
    <t xml:space="preserve">Opatrovateľská služba </t>
  </si>
  <si>
    <t>Teplo/Kotolňa</t>
  </si>
  <si>
    <t>PROGRAM 5:     Bezpečnosť a ochrana</t>
  </si>
  <si>
    <t>Požiarna ochrana</t>
  </si>
  <si>
    <t>PROGRAM 6:     Šport</t>
  </si>
  <si>
    <t>Športové súťaže a podujatia</t>
  </si>
  <si>
    <t>Podpora športových klubov</t>
  </si>
  <si>
    <t>Športová infraštruktúra</t>
  </si>
  <si>
    <t>PROGRAM 7:     Kultúra</t>
  </si>
  <si>
    <t>Kultúrny dom a kultúrne podujatia</t>
  </si>
  <si>
    <t>Obecná knižnica</t>
  </si>
  <si>
    <t>Organizácia občianskych obradov</t>
  </si>
  <si>
    <t>PROGRAM 8:     Vzdelávanie</t>
  </si>
  <si>
    <t>Základná škola</t>
  </si>
  <si>
    <t>Materská škola</t>
  </si>
  <si>
    <t>Školská jedáleň</t>
  </si>
  <si>
    <t>Výdavky celkom:</t>
  </si>
  <si>
    <t>Upravený rozpočet</t>
  </si>
  <si>
    <t>Spoločný obecný úrad</t>
  </si>
  <si>
    <t>Neformálne vzdelávanie pre deti a mládež</t>
  </si>
  <si>
    <t>Záujmová činnosť</t>
  </si>
  <si>
    <t>Výchova a vzdelávanie</t>
  </si>
  <si>
    <t>ÚPSVaR/Hmotná núdza-strava</t>
  </si>
  <si>
    <t>ÚPSVaR/Hmotná núdza-školské pomôcky</t>
  </si>
  <si>
    <t>Prídavky na deti</t>
  </si>
  <si>
    <t>Výdavky</t>
  </si>
  <si>
    <t>;</t>
  </si>
  <si>
    <t>Z prenájmu -STRED s.r.o.+miestny rozhlas</t>
  </si>
  <si>
    <t>Teplo/ZŠ,prefotenie,cint.poplatky,popl.za opatr.službu,predaj, vykopanie hrobu, hrobové miesta, ...</t>
  </si>
  <si>
    <t>Príjem z predaja pozemkov a nehm.aktív</t>
  </si>
  <si>
    <t>Predaj pozemkov</t>
  </si>
  <si>
    <t>Školstvo/RO s právnou subjekt-ZŠ s MŠ Rabčice</t>
  </si>
  <si>
    <t>Dotácia/Voľby</t>
  </si>
  <si>
    <t>Obecný vodovod</t>
  </si>
  <si>
    <t>Byty - 10 BJ + Drobná prevádzka</t>
  </si>
  <si>
    <t>1 2</t>
  </si>
  <si>
    <t>1 3</t>
  </si>
  <si>
    <t>2 1</t>
  </si>
  <si>
    <t>4 1</t>
  </si>
  <si>
    <t>4 2</t>
  </si>
  <si>
    <t>Bankové poplatky</t>
  </si>
  <si>
    <t>Záujmové vzdelávanie pre deti a mládež</t>
  </si>
  <si>
    <t>Dotácia zo ŠR/Školstvo-učebnice</t>
  </si>
  <si>
    <t>Prevod prebytku z rez. Fondu</t>
  </si>
  <si>
    <t>Dotácia/Register adries</t>
  </si>
  <si>
    <t>Dobr.pož.ochrana SR-Dotácia-Požiarnici</t>
  </si>
  <si>
    <t>Dotácie</t>
  </si>
  <si>
    <t>KŠU-Lyžiarsky výcvik</t>
  </si>
  <si>
    <t>KŠU-Škola v prírode</t>
  </si>
  <si>
    <t>Register adries</t>
  </si>
  <si>
    <t>Dotácia/Vojnové hroby</t>
  </si>
  <si>
    <t>Zberný dvor - projekt</t>
  </si>
  <si>
    <t>Multifunkčný OcÚ a multifunkčná sála</t>
  </si>
  <si>
    <t>Vojnové hroby</t>
  </si>
  <si>
    <t>Školský klub</t>
  </si>
  <si>
    <t xml:space="preserve">          Rozpočet 2018</t>
  </si>
  <si>
    <t>Čerpanie k 30.6.2018</t>
  </si>
  <si>
    <t>Splátka úrokov z úveru</t>
  </si>
  <si>
    <t>Rozpočet 2018</t>
  </si>
  <si>
    <t>ku 30.6.2018</t>
  </si>
  <si>
    <t>Predaj prebytočného materiálu</t>
  </si>
  <si>
    <t>Príjem/Náhrady z poistného plnenia</t>
  </si>
  <si>
    <t>Iné/Zber separovaného odpadu</t>
  </si>
  <si>
    <t>UPSVaR/Aktivačné práce 50 j - rok 2017</t>
  </si>
  <si>
    <t>UPSVaR/Aktivačné práce 50 j - rok 2018</t>
  </si>
  <si>
    <t xml:space="preserve"> </t>
  </si>
  <si>
    <t>Dlhodobý banková úver</t>
  </si>
  <si>
    <t>k 30.6.2018</t>
  </si>
  <si>
    <t>PRÍJMY                                                                     ku 30.6.2018</t>
  </si>
  <si>
    <t xml:space="preserve">  VÝDAVKY/Podľa programov                                                                                                                                                                                                              ku 30.6.2018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</si>
</sst>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2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i/>
      <sz val="9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/>
      <i/>
      <sz val="8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i/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i/>
      <sz val="14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11"/>
      <name val="Arial CE"/>
      <family val="2"/>
      <charset val="238"/>
    </font>
    <font>
      <b/>
      <i/>
      <sz val="11"/>
      <name val="Arial CE"/>
      <family val="2"/>
      <charset val="238"/>
    </font>
    <font>
      <b/>
      <i/>
      <sz val="9"/>
      <name val="Arial CE"/>
      <family val="2"/>
      <charset val="238"/>
    </font>
    <font>
      <b/>
      <i/>
      <sz val="10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b/>
      <sz val="9"/>
      <color theme="1"/>
      <name val="Arial CE"/>
      <family val="2"/>
      <charset val="238"/>
    </font>
    <font>
      <sz val="11"/>
      <name val="Arial CE"/>
      <family val="2"/>
      <charset val="238"/>
    </font>
    <font>
      <b/>
      <i/>
      <sz val="11"/>
      <color theme="1"/>
      <name val="Arial CE"/>
      <family val="2"/>
      <charset val="238"/>
    </font>
    <font>
      <b/>
      <sz val="11"/>
      <color rgb="FF000000"/>
      <name val="Arial Narrow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sz val="9"/>
      <color rgb="FF000000"/>
      <name val="Arial CE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</font>
    <font>
      <b/>
      <sz val="9"/>
      <color rgb="FFFF0000"/>
      <name val="Arial CE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0"/>
      <color theme="1"/>
      <name val="Arial CE"/>
      <family val="2"/>
      <charset val="238"/>
    </font>
    <font>
      <b/>
      <sz val="11"/>
      <color theme="1"/>
      <name val="Arial CE"/>
      <family val="2"/>
      <charset val="238"/>
    </font>
    <font>
      <sz val="11"/>
      <color theme="1"/>
      <name val="Arial CE"/>
      <family val="2"/>
      <charset val="238"/>
    </font>
    <font>
      <b/>
      <i/>
      <sz val="9"/>
      <color theme="1"/>
      <name val="Arial CE"/>
      <family val="2"/>
      <charset val="238"/>
    </font>
    <font>
      <sz val="9"/>
      <color theme="1"/>
      <name val="Arial CE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450666829432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/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1" fillId="2" borderId="1" xfId="0" applyFont="1" applyFill="1" applyBorder="1"/>
    <xf numFmtId="0" fontId="12" fillId="4" borderId="1" xfId="0" applyFont="1" applyFill="1" applyBorder="1"/>
    <xf numFmtId="0" fontId="22" fillId="0" borderId="0" xfId="0" applyFont="1" applyAlignment="1">
      <alignment horizontal="center"/>
    </xf>
    <xf numFmtId="49" fontId="23" fillId="13" borderId="7" xfId="0" applyNumberFormat="1" applyFont="1" applyFill="1" applyBorder="1" applyAlignment="1">
      <alignment horizontal="left"/>
    </xf>
    <xf numFmtId="49" fontId="23" fillId="13" borderId="8" xfId="0" applyNumberFormat="1" applyFont="1" applyFill="1" applyBorder="1" applyAlignment="1">
      <alignment horizontal="left"/>
    </xf>
    <xf numFmtId="49" fontId="24" fillId="13" borderId="9" xfId="0" applyNumberFormat="1" applyFont="1" applyFill="1" applyBorder="1" applyAlignment="1">
      <alignment horizontal="left"/>
    </xf>
    <xf numFmtId="0" fontId="25" fillId="13" borderId="10" xfId="0" applyFont="1" applyFill="1" applyBorder="1" applyAlignment="1">
      <alignment horizontal="center"/>
    </xf>
    <xf numFmtId="49" fontId="26" fillId="13" borderId="11" xfId="0" applyNumberFormat="1" applyFont="1" applyFill="1" applyBorder="1" applyAlignment="1">
      <alignment horizontal="center"/>
    </xf>
    <xf numFmtId="49" fontId="27" fillId="13" borderId="11" xfId="0" applyNumberFormat="1" applyFont="1" applyFill="1" applyBorder="1" applyAlignment="1">
      <alignment horizontal="center"/>
    </xf>
    <xf numFmtId="49" fontId="28" fillId="13" borderId="11" xfId="0" applyNumberFormat="1" applyFont="1" applyFill="1" applyBorder="1" applyAlignment="1">
      <alignment horizontal="center"/>
    </xf>
    <xf numFmtId="0" fontId="28" fillId="13" borderId="11" xfId="0" applyFont="1" applyFill="1" applyBorder="1" applyAlignment="1"/>
    <xf numFmtId="49" fontId="27" fillId="13" borderId="12" xfId="0" applyNumberFormat="1" applyFont="1" applyFill="1" applyBorder="1" applyAlignment="1">
      <alignment horizontal="center" vertical="center" wrapText="1"/>
    </xf>
    <xf numFmtId="0" fontId="25" fillId="13" borderId="6" xfId="0" applyFont="1" applyFill="1" applyBorder="1" applyAlignment="1">
      <alignment horizontal="center"/>
    </xf>
    <xf numFmtId="0" fontId="28" fillId="13" borderId="3" xfId="0" applyFont="1" applyFill="1" applyBorder="1" applyAlignment="1">
      <alignment horizontal="center"/>
    </xf>
    <xf numFmtId="49" fontId="28" fillId="13" borderId="3" xfId="0" applyNumberFormat="1" applyFont="1" applyFill="1" applyBorder="1" applyAlignment="1">
      <alignment horizontal="center"/>
    </xf>
    <xf numFmtId="49" fontId="28" fillId="13" borderId="13" xfId="0" applyNumberFormat="1" applyFont="1" applyFill="1" applyBorder="1" applyAlignment="1">
      <alignment horizontal="center"/>
    </xf>
    <xf numFmtId="0" fontId="28" fillId="13" borderId="14" xfId="0" applyFont="1" applyFill="1" applyBorder="1"/>
    <xf numFmtId="49" fontId="27" fillId="13" borderId="15" xfId="0" applyNumberFormat="1" applyFont="1" applyFill="1" applyBorder="1" applyAlignment="1">
      <alignment horizontal="center" vertical="center" wrapText="1"/>
    </xf>
    <xf numFmtId="0" fontId="25" fillId="13" borderId="16" xfId="0" applyFont="1" applyFill="1" applyBorder="1" applyAlignment="1">
      <alignment horizontal="center"/>
    </xf>
    <xf numFmtId="0" fontId="28" fillId="13" borderId="17" xfId="0" applyFont="1" applyFill="1" applyBorder="1" applyAlignment="1">
      <alignment horizontal="center"/>
    </xf>
    <xf numFmtId="49" fontId="28" fillId="13" borderId="17" xfId="0" applyNumberFormat="1" applyFont="1" applyFill="1" applyBorder="1" applyAlignment="1">
      <alignment horizontal="center"/>
    </xf>
    <xf numFmtId="49" fontId="28" fillId="13" borderId="0" xfId="0" applyNumberFormat="1" applyFont="1" applyFill="1" applyBorder="1" applyAlignment="1">
      <alignment horizontal="center"/>
    </xf>
    <xf numFmtId="0" fontId="28" fillId="13" borderId="0" xfId="0" applyFont="1" applyFill="1" applyBorder="1"/>
    <xf numFmtId="0" fontId="25" fillId="13" borderId="4" xfId="0" applyFont="1" applyFill="1" applyBorder="1" applyAlignment="1">
      <alignment horizontal="center"/>
    </xf>
    <xf numFmtId="0" fontId="28" fillId="13" borderId="4" xfId="0" applyFont="1" applyFill="1" applyBorder="1" applyAlignment="1">
      <alignment horizontal="center"/>
    </xf>
    <xf numFmtId="49" fontId="28" fillId="13" borderId="4" xfId="0" applyNumberFormat="1" applyFont="1" applyFill="1" applyBorder="1" applyAlignment="1">
      <alignment horizontal="center"/>
    </xf>
    <xf numFmtId="0" fontId="28" fillId="13" borderId="4" xfId="0" applyFont="1" applyFill="1" applyBorder="1"/>
    <xf numFmtId="49" fontId="27" fillId="13" borderId="4" xfId="0" applyNumberFormat="1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/>
    </xf>
    <xf numFmtId="0" fontId="30" fillId="14" borderId="4" xfId="0" applyFont="1" applyFill="1" applyBorder="1" applyAlignment="1">
      <alignment vertical="center"/>
    </xf>
    <xf numFmtId="0" fontId="28" fillId="14" borderId="4" xfId="0" applyFont="1" applyFill="1" applyBorder="1" applyAlignment="1"/>
    <xf numFmtId="0" fontId="28" fillId="15" borderId="4" xfId="0" applyFont="1" applyFill="1" applyBorder="1" applyAlignment="1"/>
    <xf numFmtId="0" fontId="30" fillId="14" borderId="4" xfId="0" applyFont="1" applyFill="1" applyBorder="1" applyAlignment="1"/>
    <xf numFmtId="0" fontId="30" fillId="14" borderId="18" xfId="0" applyFont="1" applyFill="1" applyBorder="1" applyAlignment="1">
      <alignment vertical="center"/>
    </xf>
    <xf numFmtId="0" fontId="28" fillId="14" borderId="19" xfId="0" applyFont="1" applyFill="1" applyBorder="1" applyAlignment="1"/>
    <xf numFmtId="0" fontId="30" fillId="14" borderId="20" xfId="0" applyFont="1" applyFill="1" applyBorder="1" applyAlignment="1"/>
    <xf numFmtId="0" fontId="37" fillId="14" borderId="19" xfId="0" applyFont="1" applyFill="1" applyBorder="1" applyAlignment="1"/>
    <xf numFmtId="0" fontId="37" fillId="14" borderId="20" xfId="0" applyFont="1" applyFill="1" applyBorder="1" applyAlignment="1"/>
    <xf numFmtId="0" fontId="21" fillId="2" borderId="18" xfId="0" applyFont="1" applyFill="1" applyBorder="1"/>
    <xf numFmtId="0" fontId="21" fillId="2" borderId="4" xfId="0" applyFont="1" applyFill="1" applyBorder="1"/>
    <xf numFmtId="49" fontId="24" fillId="13" borderId="1" xfId="0" applyNumberFormat="1" applyFont="1" applyFill="1" applyBorder="1" applyAlignment="1">
      <alignment horizontal="left"/>
    </xf>
    <xf numFmtId="2" fontId="31" fillId="14" borderId="4" xfId="0" applyNumberFormat="1" applyFont="1" applyFill="1" applyBorder="1" applyAlignment="1"/>
    <xf numFmtId="2" fontId="31" fillId="15" borderId="4" xfId="0" applyNumberFormat="1" applyFont="1" applyFill="1" applyBorder="1" applyAlignment="1"/>
    <xf numFmtId="2" fontId="38" fillId="14" borderId="4" xfId="0" applyNumberFormat="1" applyFont="1" applyFill="1" applyBorder="1" applyAlignment="1"/>
    <xf numFmtId="2" fontId="18" fillId="2" borderId="4" xfId="0" applyNumberFormat="1" applyFont="1" applyFill="1" applyBorder="1"/>
    <xf numFmtId="0" fontId="30" fillId="15" borderId="4" xfId="0" applyFont="1" applyFill="1" applyBorder="1" applyAlignment="1">
      <alignment vertical="center"/>
    </xf>
    <xf numFmtId="2" fontId="39" fillId="15" borderId="21" xfId="0" applyNumberFormat="1" applyFont="1" applyFill="1" applyBorder="1" applyAlignment="1">
      <alignment horizontal="right" wrapText="1"/>
    </xf>
    <xf numFmtId="0" fontId="33" fillId="12" borderId="4" xfId="0" applyFont="1" applyFill="1" applyBorder="1" applyAlignment="1"/>
    <xf numFmtId="0" fontId="28" fillId="12" borderId="4" xfId="0" applyFont="1" applyFill="1" applyBorder="1" applyAlignment="1"/>
    <xf numFmtId="2" fontId="34" fillId="12" borderId="4" xfId="0" applyNumberFormat="1" applyFont="1" applyFill="1" applyBorder="1" applyAlignment="1"/>
    <xf numFmtId="0" fontId="33" fillId="12" borderId="18" xfId="0" applyFont="1" applyFill="1" applyBorder="1" applyAlignment="1"/>
    <xf numFmtId="0" fontId="28" fillId="12" borderId="19" xfId="0" applyFont="1" applyFill="1" applyBorder="1" applyAlignment="1"/>
    <xf numFmtId="0" fontId="28" fillId="12" borderId="20" xfId="0" applyFont="1" applyFill="1" applyBorder="1" applyAlignment="1"/>
    <xf numFmtId="2" fontId="34" fillId="12" borderId="4" xfId="0" applyNumberFormat="1" applyFont="1" applyFill="1" applyBorder="1" applyAlignment="1">
      <alignment horizontal="right"/>
    </xf>
    <xf numFmtId="2" fontId="34" fillId="12" borderId="20" xfId="0" applyNumberFormat="1" applyFont="1" applyFill="1" applyBorder="1" applyAlignment="1">
      <alignment horizontal="right"/>
    </xf>
    <xf numFmtId="0" fontId="32" fillId="12" borderId="4" xfId="0" applyFont="1" applyFill="1" applyBorder="1" applyAlignment="1"/>
    <xf numFmtId="0" fontId="35" fillId="12" borderId="4" xfId="0" applyFont="1" applyFill="1" applyBorder="1" applyAlignment="1"/>
    <xf numFmtId="0" fontId="32" fillId="12" borderId="18" xfId="0" applyFont="1" applyFill="1" applyBorder="1" applyAlignment="1"/>
    <xf numFmtId="0" fontId="35" fillId="12" borderId="19" xfId="0" applyFont="1" applyFill="1" applyBorder="1" applyAlignment="1"/>
    <xf numFmtId="0" fontId="35" fillId="12" borderId="20" xfId="0" applyFont="1" applyFill="1" applyBorder="1" applyAlignment="1"/>
    <xf numFmtId="49" fontId="32" fillId="12" borderId="18" xfId="0" applyNumberFormat="1" applyFont="1" applyFill="1" applyBorder="1" applyAlignment="1">
      <alignment horizontal="center"/>
    </xf>
    <xf numFmtId="0" fontId="34" fillId="12" borderId="19" xfId="0" applyFont="1" applyFill="1" applyBorder="1"/>
    <xf numFmtId="0" fontId="34" fillId="12" borderId="20" xfId="0" applyFont="1" applyFill="1" applyBorder="1"/>
    <xf numFmtId="2" fontId="36" fillId="12" borderId="4" xfId="0" applyNumberFormat="1" applyFont="1" applyFill="1" applyBorder="1" applyAlignment="1"/>
    <xf numFmtId="2" fontId="42" fillId="12" borderId="21" xfId="0" applyNumberFormat="1" applyFont="1" applyFill="1" applyBorder="1" applyAlignment="1">
      <alignment horizontal="right" wrapText="1"/>
    </xf>
    <xf numFmtId="2" fontId="42" fillId="12" borderId="20" xfId="0" applyNumberFormat="1" applyFont="1" applyFill="1" applyBorder="1" applyAlignment="1">
      <alignment horizontal="right" wrapText="1"/>
    </xf>
    <xf numFmtId="0" fontId="34" fillId="12" borderId="4" xfId="0" applyFont="1" applyFill="1" applyBorder="1" applyAlignment="1"/>
    <xf numFmtId="2" fontId="42" fillId="0" borderId="21" xfId="0" applyNumberFormat="1" applyFont="1" applyBorder="1" applyAlignment="1">
      <alignment horizontal="right" wrapText="1"/>
    </xf>
    <xf numFmtId="2" fontId="42" fillId="0" borderId="20" xfId="0" applyNumberFormat="1" applyFont="1" applyBorder="1" applyAlignment="1">
      <alignment horizontal="right" wrapText="1"/>
    </xf>
    <xf numFmtId="0" fontId="43" fillId="0" borderId="0" xfId="0" applyFont="1"/>
    <xf numFmtId="0" fontId="44" fillId="0" borderId="0" xfId="0" applyFont="1" applyAlignment="1">
      <alignment horizontal="center"/>
    </xf>
    <xf numFmtId="49" fontId="32" fillId="12" borderId="18" xfId="0" applyNumberFormat="1" applyFont="1" applyFill="1" applyBorder="1" applyAlignment="1">
      <alignment horizontal="left"/>
    </xf>
    <xf numFmtId="2" fontId="0" fillId="0" borderId="0" xfId="0" applyNumberFormat="1"/>
    <xf numFmtId="49" fontId="24" fillId="13" borderId="5" xfId="0" applyNumberFormat="1" applyFont="1" applyFill="1" applyBorder="1" applyAlignment="1">
      <alignment horizontal="left"/>
    </xf>
    <xf numFmtId="49" fontId="27" fillId="13" borderId="22" xfId="0" applyNumberFormat="1" applyFont="1" applyFill="1" applyBorder="1" applyAlignment="1">
      <alignment horizontal="center" vertical="center" wrapText="1"/>
    </xf>
    <xf numFmtId="49" fontId="27" fillId="13" borderId="23" xfId="0" applyNumberFormat="1" applyFont="1" applyFill="1" applyBorder="1" applyAlignment="1">
      <alignment horizontal="center" vertical="center" wrapText="1"/>
    </xf>
    <xf numFmtId="49" fontId="27" fillId="13" borderId="24" xfId="0" applyNumberFormat="1" applyFont="1" applyFill="1" applyBorder="1" applyAlignment="1">
      <alignment horizontal="center" vertical="center" wrapText="1"/>
    </xf>
    <xf numFmtId="0" fontId="29" fillId="15" borderId="19" xfId="0" applyFont="1" applyFill="1" applyBorder="1" applyAlignment="1">
      <alignment horizontal="left" vertical="center"/>
    </xf>
    <xf numFmtId="0" fontId="32" fillId="12" borderId="19" xfId="0" applyFont="1" applyFill="1" applyBorder="1" applyAlignment="1">
      <alignment horizontal="center"/>
    </xf>
    <xf numFmtId="0" fontId="34" fillId="12" borderId="19" xfId="0" applyFont="1" applyFill="1" applyBorder="1" applyAlignment="1">
      <alignment horizontal="center"/>
    </xf>
    <xf numFmtId="0" fontId="29" fillId="14" borderId="19" xfId="0" applyFont="1" applyFill="1" applyBorder="1" applyAlignment="1">
      <alignment horizontal="left" vertical="center"/>
    </xf>
    <xf numFmtId="0" fontId="32" fillId="12" borderId="2" xfId="0" applyFont="1" applyFill="1" applyBorder="1" applyAlignment="1">
      <alignment horizontal="center"/>
    </xf>
    <xf numFmtId="0" fontId="29" fillId="14" borderId="2" xfId="0" applyFont="1" applyFill="1" applyBorder="1" applyAlignment="1">
      <alignment horizontal="left" vertical="center"/>
    </xf>
    <xf numFmtId="0" fontId="34" fillId="12" borderId="2" xfId="0" applyFont="1" applyFill="1" applyBorder="1" applyAlignment="1">
      <alignment horizontal="center"/>
    </xf>
    <xf numFmtId="0" fontId="27" fillId="12" borderId="2" xfId="0" applyFont="1" applyFill="1" applyBorder="1" applyAlignment="1">
      <alignment horizontal="center"/>
    </xf>
    <xf numFmtId="16" fontId="32" fillId="12" borderId="19" xfId="0" applyNumberFormat="1" applyFont="1" applyFill="1" applyBorder="1" applyAlignment="1">
      <alignment horizontal="center"/>
    </xf>
    <xf numFmtId="0" fontId="25" fillId="0" borderId="23" xfId="0" applyFont="1" applyBorder="1" applyAlignment="1">
      <alignment horizontal="center"/>
    </xf>
    <xf numFmtId="0" fontId="25" fillId="0" borderId="25" xfId="0" applyFont="1" applyBorder="1" applyAlignment="1">
      <alignment horizontal="center"/>
    </xf>
    <xf numFmtId="0" fontId="25" fillId="0" borderId="25" xfId="0" applyFont="1" applyFill="1" applyBorder="1" applyAlignment="1">
      <alignment horizontal="center"/>
    </xf>
    <xf numFmtId="0" fontId="25" fillId="0" borderId="26" xfId="0" applyFont="1" applyBorder="1" applyAlignment="1">
      <alignment horizontal="center"/>
    </xf>
    <xf numFmtId="0" fontId="25" fillId="0" borderId="27" xfId="0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/>
    <xf numFmtId="2" fontId="3" fillId="3" borderId="1" xfId="0" applyNumberFormat="1" applyFont="1" applyFill="1" applyBorder="1" applyAlignment="1">
      <alignment horizontal="right"/>
    </xf>
    <xf numFmtId="0" fontId="4" fillId="4" borderId="1" xfId="0" applyFont="1" applyFill="1" applyBorder="1" applyAlignment="1">
      <alignment horizontal="left"/>
    </xf>
    <xf numFmtId="0" fontId="5" fillId="4" borderId="1" xfId="0" applyFont="1" applyFill="1" applyBorder="1"/>
    <xf numFmtId="2" fontId="6" fillId="4" borderId="1" xfId="0" applyNumberFormat="1" applyFont="1" applyFill="1" applyBorder="1" applyAlignment="1">
      <alignment horizontal="right"/>
    </xf>
    <xf numFmtId="0" fontId="1" fillId="5" borderId="1" xfId="0" applyFont="1" applyFill="1" applyBorder="1" applyAlignment="1">
      <alignment horizontal="left"/>
    </xf>
    <xf numFmtId="0" fontId="7" fillId="5" borderId="1" xfId="0" applyFont="1" applyFill="1" applyBorder="1"/>
    <xf numFmtId="2" fontId="7" fillId="5" borderId="1" xfId="0" applyNumberFormat="1" applyFont="1" applyFill="1" applyBorder="1" applyAlignment="1">
      <alignment horizontal="right"/>
    </xf>
    <xf numFmtId="0" fontId="8" fillId="0" borderId="1" xfId="0" applyFont="1" applyBorder="1" applyAlignment="1">
      <alignment horizontal="left"/>
    </xf>
    <xf numFmtId="0" fontId="9" fillId="0" borderId="1" xfId="0" applyFont="1" applyBorder="1"/>
    <xf numFmtId="2" fontId="9" fillId="6" borderId="1" xfId="0" applyNumberFormat="1" applyFont="1" applyFill="1" applyBorder="1" applyAlignment="1">
      <alignment horizontal="right"/>
    </xf>
    <xf numFmtId="3" fontId="8" fillId="0" borderId="1" xfId="0" applyNumberFormat="1" applyFont="1" applyBorder="1" applyAlignment="1">
      <alignment horizontal="left"/>
    </xf>
    <xf numFmtId="0" fontId="10" fillId="3" borderId="1" xfId="0" applyFont="1" applyFill="1" applyBorder="1"/>
    <xf numFmtId="2" fontId="10" fillId="3" borderId="1" xfId="0" applyNumberFormat="1" applyFont="1" applyFill="1" applyBorder="1" applyAlignment="1">
      <alignment horizontal="right"/>
    </xf>
    <xf numFmtId="0" fontId="1" fillId="7" borderId="1" xfId="0" applyFont="1" applyFill="1" applyBorder="1" applyAlignment="1">
      <alignment horizontal="left"/>
    </xf>
    <xf numFmtId="0" fontId="7" fillId="7" borderId="1" xfId="0" applyFont="1" applyFill="1" applyBorder="1"/>
    <xf numFmtId="2" fontId="7" fillId="7" borderId="1" xfId="0" applyNumberFormat="1" applyFont="1" applyFill="1" applyBorder="1" applyAlignment="1">
      <alignment horizontal="right"/>
    </xf>
    <xf numFmtId="0" fontId="4" fillId="8" borderId="1" xfId="0" applyFont="1" applyFill="1" applyBorder="1" applyAlignment="1">
      <alignment horizontal="left"/>
    </xf>
    <xf numFmtId="0" fontId="5" fillId="8" borderId="1" xfId="0" applyFont="1" applyFill="1" applyBorder="1"/>
    <xf numFmtId="2" fontId="6" fillId="8" borderId="1" xfId="0" applyNumberFormat="1" applyFont="1" applyFill="1" applyBorder="1" applyAlignment="1">
      <alignment horizontal="right"/>
    </xf>
    <xf numFmtId="0" fontId="4" fillId="5" borderId="1" xfId="0" applyFont="1" applyFill="1" applyBorder="1" applyAlignment="1">
      <alignment horizontal="left"/>
    </xf>
    <xf numFmtId="0" fontId="5" fillId="5" borderId="1" xfId="0" applyFont="1" applyFill="1" applyBorder="1"/>
    <xf numFmtId="2" fontId="5" fillId="5" borderId="1" xfId="0" applyNumberFormat="1" applyFont="1" applyFill="1" applyBorder="1" applyAlignment="1">
      <alignment horizontal="right"/>
    </xf>
    <xf numFmtId="0" fontId="8" fillId="6" borderId="1" xfId="0" applyFont="1" applyFill="1" applyBorder="1" applyAlignment="1">
      <alignment horizontal="left"/>
    </xf>
    <xf numFmtId="0" fontId="9" fillId="6" borderId="1" xfId="0" applyFont="1" applyFill="1" applyBorder="1"/>
    <xf numFmtId="2" fontId="9" fillId="12" borderId="1" xfId="0" applyNumberFormat="1" applyFont="1" applyFill="1" applyBorder="1" applyAlignment="1">
      <alignment horizontal="right"/>
    </xf>
    <xf numFmtId="2" fontId="6" fillId="5" borderId="1" xfId="0" applyNumberFormat="1" applyFont="1" applyFill="1" applyBorder="1" applyAlignment="1">
      <alignment horizontal="right"/>
    </xf>
    <xf numFmtId="0" fontId="11" fillId="5" borderId="1" xfId="0" applyFont="1" applyFill="1" applyBorder="1"/>
    <xf numFmtId="0" fontId="20" fillId="9" borderId="1" xfId="0" applyFont="1" applyFill="1" applyBorder="1"/>
    <xf numFmtId="0" fontId="4" fillId="9" borderId="1" xfId="0" applyFont="1" applyFill="1" applyBorder="1"/>
    <xf numFmtId="2" fontId="4" fillId="9" borderId="1" xfId="0" applyNumberFormat="1" applyFont="1" applyFill="1" applyBorder="1" applyAlignment="1">
      <alignment horizontal="right" wrapText="1"/>
    </xf>
    <xf numFmtId="0" fontId="13" fillId="6" borderId="1" xfId="0" applyFont="1" applyFill="1" applyBorder="1"/>
    <xf numFmtId="0" fontId="14" fillId="6" borderId="1" xfId="0" applyFont="1" applyFill="1" applyBorder="1"/>
    <xf numFmtId="0" fontId="15" fillId="4" borderId="1" xfId="0" applyFont="1" applyFill="1" applyBorder="1"/>
    <xf numFmtId="2" fontId="15" fillId="4" borderId="1" xfId="0" applyNumberFormat="1" applyFont="1" applyFill="1" applyBorder="1" applyAlignment="1">
      <alignment horizontal="right" wrapText="1"/>
    </xf>
    <xf numFmtId="0" fontId="10" fillId="6" borderId="1" xfId="0" applyFont="1" applyFill="1" applyBorder="1"/>
    <xf numFmtId="0" fontId="13" fillId="10" borderId="1" xfId="0" applyFont="1" applyFill="1" applyBorder="1"/>
    <xf numFmtId="0" fontId="14" fillId="10" borderId="1" xfId="0" applyFont="1" applyFill="1" applyBorder="1"/>
    <xf numFmtId="2" fontId="14" fillId="10" borderId="1" xfId="0" applyNumberFormat="1" applyFont="1" applyFill="1" applyBorder="1" applyAlignment="1">
      <alignment horizontal="right"/>
    </xf>
    <xf numFmtId="2" fontId="14" fillId="6" borderId="1" xfId="0" applyNumberFormat="1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 wrapText="1"/>
    </xf>
    <xf numFmtId="3" fontId="8" fillId="0" borderId="1" xfId="0" applyNumberFormat="1" applyFont="1" applyBorder="1"/>
    <xf numFmtId="0" fontId="16" fillId="6" borderId="1" xfId="0" applyFont="1" applyFill="1" applyBorder="1"/>
    <xf numFmtId="0" fontId="17" fillId="6" borderId="1" xfId="0" applyFont="1" applyFill="1" applyBorder="1"/>
    <xf numFmtId="0" fontId="8" fillId="6" borderId="1" xfId="0" applyFont="1" applyFill="1" applyBorder="1"/>
    <xf numFmtId="2" fontId="17" fillId="6" borderId="1" xfId="0" applyNumberFormat="1" applyFont="1" applyFill="1" applyBorder="1"/>
    <xf numFmtId="0" fontId="2" fillId="6" borderId="1" xfId="0" applyFont="1" applyFill="1" applyBorder="1"/>
    <xf numFmtId="2" fontId="10" fillId="6" borderId="1" xfId="0" applyNumberFormat="1" applyFont="1" applyFill="1" applyBorder="1"/>
    <xf numFmtId="2" fontId="2" fillId="6" borderId="1" xfId="0" applyNumberFormat="1" applyFont="1" applyFill="1" applyBorder="1"/>
    <xf numFmtId="0" fontId="2" fillId="11" borderId="1" xfId="0" applyFont="1" applyFill="1" applyBorder="1"/>
    <xf numFmtId="2" fontId="2" fillId="11" borderId="1" xfId="0" applyNumberFormat="1" applyFont="1" applyFill="1" applyBorder="1" applyAlignment="1">
      <alignment horizontal="right" wrapText="1"/>
    </xf>
    <xf numFmtId="0" fontId="18" fillId="9" borderId="1" xfId="0" applyFont="1" applyFill="1" applyBorder="1"/>
    <xf numFmtId="0" fontId="19" fillId="9" borderId="1" xfId="0" applyFont="1" applyFill="1" applyBorder="1"/>
    <xf numFmtId="2" fontId="18" fillId="9" borderId="1" xfId="0" applyNumberFormat="1" applyFont="1" applyFill="1" applyBorder="1" applyAlignment="1">
      <alignment horizontal="right" wrapText="1"/>
    </xf>
    <xf numFmtId="0" fontId="45" fillId="12" borderId="20" xfId="0" applyFont="1" applyFill="1" applyBorder="1"/>
    <xf numFmtId="2" fontId="36" fillId="12" borderId="4" xfId="0" applyNumberFormat="1" applyFont="1" applyFill="1" applyBorder="1" applyAlignment="1">
      <alignment horizontal="right"/>
    </xf>
    <xf numFmtId="0" fontId="25" fillId="2" borderId="4" xfId="0" applyFont="1" applyFill="1" applyBorder="1" applyAlignment="1">
      <alignment horizontal="center"/>
    </xf>
    <xf numFmtId="0" fontId="28" fillId="12" borderId="18" xfId="0" applyFont="1" applyFill="1" applyBorder="1" applyAlignment="1"/>
    <xf numFmtId="2" fontId="46" fillId="0" borderId="0" xfId="0" applyNumberFormat="1" applyFont="1"/>
    <xf numFmtId="0" fontId="47" fillId="14" borderId="19" xfId="0" applyFont="1" applyFill="1" applyBorder="1" applyAlignment="1">
      <alignment horizontal="left" vertical="center"/>
    </xf>
    <xf numFmtId="0" fontId="48" fillId="14" borderId="18" xfId="0" applyFont="1" applyFill="1" applyBorder="1" applyAlignment="1">
      <alignment vertical="center"/>
    </xf>
    <xf numFmtId="0" fontId="49" fillId="14" borderId="19" xfId="0" applyFont="1" applyFill="1" applyBorder="1" applyAlignment="1"/>
    <xf numFmtId="0" fontId="49" fillId="14" borderId="20" xfId="0" applyFont="1" applyFill="1" applyBorder="1" applyAlignment="1"/>
    <xf numFmtId="0" fontId="50" fillId="12" borderId="19" xfId="0" applyFont="1" applyFill="1" applyBorder="1" applyAlignment="1">
      <alignment horizontal="center"/>
    </xf>
    <xf numFmtId="0" fontId="50" fillId="12" borderId="18" xfId="0" applyFont="1" applyFill="1" applyBorder="1" applyAlignment="1"/>
    <xf numFmtId="0" fontId="51" fillId="12" borderId="19" xfId="0" applyFont="1" applyFill="1" applyBorder="1" applyAlignment="1"/>
    <xf numFmtId="0" fontId="51" fillId="12" borderId="20" xfId="0" applyFont="1" applyFill="1" applyBorder="1" applyAlignment="1"/>
    <xf numFmtId="2" fontId="9" fillId="6" borderId="0" xfId="0" applyNumberFormat="1" applyFont="1" applyFill="1" applyBorder="1" applyAlignment="1">
      <alignment horizontal="right"/>
    </xf>
    <xf numFmtId="0" fontId="0" fillId="0" borderId="0" xfId="0" applyBorder="1"/>
  </cellXfs>
  <cellStyles count="1">
    <cellStyle name="Normálne" xfId="0" builtinId="0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workbookViewId="0"/>
  </sheetViews>
  <sheetFormatPr defaultRowHeight="15" x14ac:dyDescent="0.25"/>
  <cols>
    <col min="1" max="1" width="7.7109375" customWidth="1"/>
    <col min="2" max="2" width="29.7109375" customWidth="1"/>
    <col min="3" max="3" width="13.140625" customWidth="1"/>
    <col min="4" max="4" width="13.7109375" customWidth="1"/>
    <col min="5" max="5" width="12.140625" bestFit="1" customWidth="1"/>
    <col min="8" max="8" width="16" customWidth="1"/>
    <col min="9" max="9" width="9.5703125" bestFit="1" customWidth="1"/>
  </cols>
  <sheetData>
    <row r="1" spans="1:9" ht="21.75" thickBot="1" x14ac:dyDescent="0.4">
      <c r="A1" s="70" t="s">
        <v>148</v>
      </c>
    </row>
    <row r="2" spans="1:9" ht="15.75" thickBot="1" x14ac:dyDescent="0.3">
      <c r="A2" s="1" t="s">
        <v>0</v>
      </c>
      <c r="B2" s="1"/>
      <c r="C2" s="92" t="s">
        <v>138</v>
      </c>
      <c r="D2" s="92" t="s">
        <v>1</v>
      </c>
      <c r="E2" s="92" t="s">
        <v>2</v>
      </c>
    </row>
    <row r="3" spans="1:9" ht="15.75" thickBot="1" x14ac:dyDescent="0.3">
      <c r="A3" s="1"/>
      <c r="B3" s="1"/>
      <c r="C3" s="92"/>
      <c r="D3" s="92" t="s">
        <v>3</v>
      </c>
      <c r="E3" s="92" t="s">
        <v>139</v>
      </c>
    </row>
    <row r="4" spans="1:9" ht="15.75" thickBot="1" x14ac:dyDescent="0.3">
      <c r="A4" s="1"/>
      <c r="B4" s="1"/>
      <c r="C4" s="92" t="s">
        <v>4</v>
      </c>
      <c r="D4" s="92" t="s">
        <v>4</v>
      </c>
      <c r="E4" s="92" t="s">
        <v>4</v>
      </c>
    </row>
    <row r="5" spans="1:9" ht="15.75" thickBot="1" x14ac:dyDescent="0.3">
      <c r="A5" s="93">
        <v>100</v>
      </c>
      <c r="B5" s="94" t="s">
        <v>5</v>
      </c>
      <c r="C5" s="95">
        <f>C6+C9+C13</f>
        <v>720513</v>
      </c>
      <c r="D5" s="95">
        <f t="shared" ref="D5:E5" si="0">D6+D9+D13</f>
        <v>720513</v>
      </c>
      <c r="E5" s="95">
        <f t="shared" si="0"/>
        <v>391167.14</v>
      </c>
      <c r="H5" s="73"/>
      <c r="I5" s="73"/>
    </row>
    <row r="6" spans="1:9" ht="15.75" thickBot="1" x14ac:dyDescent="0.3">
      <c r="A6" s="96">
        <v>110</v>
      </c>
      <c r="B6" s="97" t="s">
        <v>6</v>
      </c>
      <c r="C6" s="98">
        <f>C7</f>
        <v>665714</v>
      </c>
      <c r="D6" s="98">
        <f t="shared" ref="D6:E7" si="1">D7</f>
        <v>665714</v>
      </c>
      <c r="E6" s="98">
        <f t="shared" si="1"/>
        <v>348322.58</v>
      </c>
      <c r="H6" s="73"/>
      <c r="I6" s="73"/>
    </row>
    <row r="7" spans="1:9" ht="15.75" thickBot="1" x14ac:dyDescent="0.3">
      <c r="A7" s="99">
        <v>111</v>
      </c>
      <c r="B7" s="100" t="s">
        <v>6</v>
      </c>
      <c r="C7" s="101">
        <f>C8</f>
        <v>665714</v>
      </c>
      <c r="D7" s="101">
        <f t="shared" si="1"/>
        <v>665714</v>
      </c>
      <c r="E7" s="101">
        <f t="shared" si="1"/>
        <v>348322.58</v>
      </c>
      <c r="H7" s="73"/>
      <c r="I7" s="73"/>
    </row>
    <row r="8" spans="1:9" ht="15.75" thickBot="1" x14ac:dyDescent="0.3">
      <c r="A8" s="102">
        <v>11103</v>
      </c>
      <c r="B8" s="103" t="s">
        <v>7</v>
      </c>
      <c r="C8" s="104">
        <v>665714</v>
      </c>
      <c r="D8" s="104">
        <v>665714</v>
      </c>
      <c r="E8" s="104">
        <v>348322.58</v>
      </c>
      <c r="H8" s="73"/>
      <c r="I8" s="73"/>
    </row>
    <row r="9" spans="1:9" ht="15.75" thickBot="1" x14ac:dyDescent="0.3">
      <c r="A9" s="96">
        <v>120</v>
      </c>
      <c r="B9" s="97" t="s">
        <v>8</v>
      </c>
      <c r="C9" s="98">
        <f>C10+C11+C12</f>
        <v>19844</v>
      </c>
      <c r="D9" s="98">
        <f t="shared" ref="D9:E9" si="2">D10+D11+D12</f>
        <v>19844</v>
      </c>
      <c r="E9" s="98">
        <f t="shared" si="2"/>
        <v>17573.559999999998</v>
      </c>
      <c r="H9" s="73"/>
      <c r="I9" s="73"/>
    </row>
    <row r="10" spans="1:9" ht="15.75" thickBot="1" x14ac:dyDescent="0.3">
      <c r="A10" s="105">
        <v>121001</v>
      </c>
      <c r="B10" s="103" t="s">
        <v>9</v>
      </c>
      <c r="C10" s="104">
        <v>10816</v>
      </c>
      <c r="D10" s="104">
        <v>10816</v>
      </c>
      <c r="E10" s="104">
        <v>9530.1200000000008</v>
      </c>
      <c r="H10" s="73"/>
      <c r="I10" s="73"/>
    </row>
    <row r="11" spans="1:9" ht="15.75" thickBot="1" x14ac:dyDescent="0.3">
      <c r="A11" s="102">
        <v>121002</v>
      </c>
      <c r="B11" s="103" t="s">
        <v>10</v>
      </c>
      <c r="C11" s="104">
        <v>8860</v>
      </c>
      <c r="D11" s="104">
        <v>8860</v>
      </c>
      <c r="E11" s="104">
        <v>7896.02</v>
      </c>
      <c r="H11" s="73"/>
      <c r="I11" s="73"/>
    </row>
    <row r="12" spans="1:9" ht="15.75" thickBot="1" x14ac:dyDescent="0.3">
      <c r="A12" s="102">
        <v>121003</v>
      </c>
      <c r="B12" s="103" t="s">
        <v>11</v>
      </c>
      <c r="C12" s="104">
        <v>168</v>
      </c>
      <c r="D12" s="104">
        <v>168</v>
      </c>
      <c r="E12" s="104">
        <v>147.41999999999999</v>
      </c>
      <c r="H12" s="73"/>
      <c r="I12" s="73"/>
    </row>
    <row r="13" spans="1:9" ht="15.75" thickBot="1" x14ac:dyDescent="0.3">
      <c r="A13" s="96">
        <v>130</v>
      </c>
      <c r="B13" s="97" t="s">
        <v>12</v>
      </c>
      <c r="C13" s="98">
        <f>C14+C15</f>
        <v>34955</v>
      </c>
      <c r="D13" s="98">
        <f t="shared" ref="D13:E13" si="3">D14+D15</f>
        <v>34955</v>
      </c>
      <c r="E13" s="98">
        <f t="shared" si="3"/>
        <v>25271</v>
      </c>
    </row>
    <row r="14" spans="1:9" ht="15.75" thickBot="1" x14ac:dyDescent="0.3">
      <c r="A14" s="102">
        <v>133001</v>
      </c>
      <c r="B14" s="103" t="s">
        <v>13</v>
      </c>
      <c r="C14" s="104">
        <v>955</v>
      </c>
      <c r="D14" s="104">
        <v>955</v>
      </c>
      <c r="E14" s="104">
        <v>817</v>
      </c>
    </row>
    <row r="15" spans="1:9" ht="15.75" thickBot="1" x14ac:dyDescent="0.3">
      <c r="A15" s="105">
        <v>133013</v>
      </c>
      <c r="B15" s="103" t="s">
        <v>14</v>
      </c>
      <c r="C15" s="104">
        <v>34000</v>
      </c>
      <c r="D15" s="104">
        <v>34000</v>
      </c>
      <c r="E15" s="104">
        <v>24454</v>
      </c>
    </row>
    <row r="16" spans="1:9" ht="15.75" thickBot="1" x14ac:dyDescent="0.3">
      <c r="A16" s="93">
        <v>200</v>
      </c>
      <c r="B16" s="106" t="s">
        <v>15</v>
      </c>
      <c r="C16" s="107">
        <f>C17+C22+C31+C34</f>
        <v>70947</v>
      </c>
      <c r="D16" s="107">
        <f>D17+D22+D31+D34</f>
        <v>81291</v>
      </c>
      <c r="E16" s="107">
        <f>E17+E22+E31+E34</f>
        <v>45076.490000000005</v>
      </c>
    </row>
    <row r="17" spans="1:5" ht="15.75" thickBot="1" x14ac:dyDescent="0.3">
      <c r="A17" s="96">
        <v>210</v>
      </c>
      <c r="B17" s="97" t="s">
        <v>16</v>
      </c>
      <c r="C17" s="98">
        <f>C18</f>
        <v>29604</v>
      </c>
      <c r="D17" s="98">
        <f t="shared" ref="D17:E17" si="4">D18</f>
        <v>29604</v>
      </c>
      <c r="E17" s="98">
        <f t="shared" si="4"/>
        <v>13057.7</v>
      </c>
    </row>
    <row r="18" spans="1:5" ht="15.75" thickBot="1" x14ac:dyDescent="0.3">
      <c r="A18" s="108">
        <v>212</v>
      </c>
      <c r="B18" s="109" t="s">
        <v>17</v>
      </c>
      <c r="C18" s="110">
        <f>C19+C21+C20</f>
        <v>29604</v>
      </c>
      <c r="D18" s="110">
        <f t="shared" ref="D18:E18" si="5">D19+D21+D20</f>
        <v>29604</v>
      </c>
      <c r="E18" s="110">
        <f t="shared" si="5"/>
        <v>13057.7</v>
      </c>
    </row>
    <row r="19" spans="1:5" ht="15.75" thickBot="1" x14ac:dyDescent="0.3">
      <c r="A19" s="105">
        <v>212002</v>
      </c>
      <c r="B19" s="103" t="s">
        <v>51</v>
      </c>
      <c r="C19" s="104">
        <v>300</v>
      </c>
      <c r="D19" s="104">
        <v>300</v>
      </c>
      <c r="E19" s="104">
        <v>118</v>
      </c>
    </row>
    <row r="20" spans="1:5" ht="15.75" thickBot="1" x14ac:dyDescent="0.3">
      <c r="A20" s="105">
        <v>212003</v>
      </c>
      <c r="B20" s="103" t="s">
        <v>18</v>
      </c>
      <c r="C20" s="104">
        <v>21170</v>
      </c>
      <c r="D20" s="104">
        <v>21170</v>
      </c>
      <c r="E20" s="104">
        <v>10342.790000000001</v>
      </c>
    </row>
    <row r="21" spans="1:5" ht="15.75" thickBot="1" x14ac:dyDescent="0.3">
      <c r="A21" s="102">
        <v>212004</v>
      </c>
      <c r="B21" s="103" t="s">
        <v>107</v>
      </c>
      <c r="C21" s="104">
        <v>8134</v>
      </c>
      <c r="D21" s="104">
        <v>8134</v>
      </c>
      <c r="E21" s="104">
        <v>2596.91</v>
      </c>
    </row>
    <row r="22" spans="1:5" ht="15.75" thickBot="1" x14ac:dyDescent="0.3">
      <c r="A22" s="111">
        <v>220</v>
      </c>
      <c r="B22" s="112" t="s">
        <v>19</v>
      </c>
      <c r="C22" s="113">
        <f>C23+C26+C29</f>
        <v>39643</v>
      </c>
      <c r="D22" s="113">
        <f>D23+D26+D29</f>
        <v>39645</v>
      </c>
      <c r="E22" s="113">
        <f>E23+E26+E29</f>
        <v>19747.52</v>
      </c>
    </row>
    <row r="23" spans="1:5" ht="15.75" thickBot="1" x14ac:dyDescent="0.3">
      <c r="A23" s="114">
        <v>22</v>
      </c>
      <c r="B23" s="115" t="s">
        <v>20</v>
      </c>
      <c r="C23" s="116">
        <f>C24+C25</f>
        <v>4610</v>
      </c>
      <c r="D23" s="116">
        <f t="shared" ref="D23:E23" si="6">D24+D25</f>
        <v>4610</v>
      </c>
      <c r="E23" s="116">
        <f t="shared" si="6"/>
        <v>2921.9</v>
      </c>
    </row>
    <row r="24" spans="1:5" ht="15.75" thickBot="1" x14ac:dyDescent="0.3">
      <c r="A24" s="102">
        <v>221004</v>
      </c>
      <c r="B24" s="103" t="s">
        <v>21</v>
      </c>
      <c r="C24" s="104">
        <v>4610</v>
      </c>
      <c r="D24" s="104">
        <v>4610</v>
      </c>
      <c r="E24" s="104">
        <v>2921.9</v>
      </c>
    </row>
    <row r="25" spans="1:5" ht="15.75" thickBot="1" x14ac:dyDescent="0.3">
      <c r="A25" s="102">
        <v>222003</v>
      </c>
      <c r="B25" s="103" t="s">
        <v>22</v>
      </c>
      <c r="C25" s="104">
        <v>0</v>
      </c>
      <c r="D25" s="104">
        <v>0</v>
      </c>
      <c r="E25" s="104">
        <v>0</v>
      </c>
    </row>
    <row r="26" spans="1:5" ht="15.75" thickBot="1" x14ac:dyDescent="0.3">
      <c r="A26" s="114">
        <v>223</v>
      </c>
      <c r="B26" s="115" t="s">
        <v>23</v>
      </c>
      <c r="C26" s="116">
        <f>C27+C28</f>
        <v>35000</v>
      </c>
      <c r="D26" s="116">
        <f t="shared" ref="D26:E26" si="7">D27+D28</f>
        <v>35000</v>
      </c>
      <c r="E26" s="116">
        <f t="shared" si="7"/>
        <v>16790.62</v>
      </c>
    </row>
    <row r="27" spans="1:5" ht="15.75" thickBot="1" x14ac:dyDescent="0.3">
      <c r="A27" s="105">
        <v>223001</v>
      </c>
      <c r="B27" s="103" t="s">
        <v>108</v>
      </c>
      <c r="C27" s="104">
        <v>35000</v>
      </c>
      <c r="D27" s="104">
        <v>35000</v>
      </c>
      <c r="E27" s="104">
        <v>16695.62</v>
      </c>
    </row>
    <row r="28" spans="1:5" ht="15.75" thickBot="1" x14ac:dyDescent="0.3">
      <c r="A28" s="105">
        <v>223004</v>
      </c>
      <c r="B28" s="103" t="s">
        <v>140</v>
      </c>
      <c r="C28" s="104">
        <v>0</v>
      </c>
      <c r="D28" s="104">
        <v>0</v>
      </c>
      <c r="E28" s="104">
        <v>95</v>
      </c>
    </row>
    <row r="29" spans="1:5" ht="15.75" thickBot="1" x14ac:dyDescent="0.3">
      <c r="A29" s="114">
        <v>229</v>
      </c>
      <c r="B29" s="115" t="s">
        <v>24</v>
      </c>
      <c r="C29" s="116">
        <f>C30</f>
        <v>33</v>
      </c>
      <c r="D29" s="116">
        <f t="shared" ref="D29:E29" si="8">D30</f>
        <v>35</v>
      </c>
      <c r="E29" s="116">
        <f t="shared" si="8"/>
        <v>35</v>
      </c>
    </row>
    <row r="30" spans="1:5" ht="15.75" thickBot="1" x14ac:dyDescent="0.3">
      <c r="A30" s="117">
        <v>229005</v>
      </c>
      <c r="B30" s="118" t="s">
        <v>25</v>
      </c>
      <c r="C30" s="104">
        <v>33</v>
      </c>
      <c r="D30" s="104">
        <v>35</v>
      </c>
      <c r="E30" s="104">
        <v>35</v>
      </c>
    </row>
    <row r="31" spans="1:5" ht="15.75" thickBot="1" x14ac:dyDescent="0.3">
      <c r="A31" s="111">
        <v>240</v>
      </c>
      <c r="B31" s="112" t="s">
        <v>26</v>
      </c>
      <c r="C31" s="113">
        <f>C32</f>
        <v>1700</v>
      </c>
      <c r="D31" s="113">
        <f t="shared" ref="D31:E32" si="9">D32</f>
        <v>1700</v>
      </c>
      <c r="E31" s="113">
        <f t="shared" si="9"/>
        <v>572.19000000000005</v>
      </c>
    </row>
    <row r="32" spans="1:5" ht="15.75" thickBot="1" x14ac:dyDescent="0.3">
      <c r="A32" s="114">
        <v>242</v>
      </c>
      <c r="B32" s="115" t="s">
        <v>26</v>
      </c>
      <c r="C32" s="116">
        <f>C33</f>
        <v>1700</v>
      </c>
      <c r="D32" s="116">
        <f t="shared" si="9"/>
        <v>1700</v>
      </c>
      <c r="E32" s="116">
        <f t="shared" si="9"/>
        <v>572.19000000000005</v>
      </c>
    </row>
    <row r="33" spans="1:5" ht="15.75" thickBot="1" x14ac:dyDescent="0.3">
      <c r="A33" s="117">
        <v>242</v>
      </c>
      <c r="B33" s="118" t="s">
        <v>26</v>
      </c>
      <c r="C33" s="104">
        <v>1700</v>
      </c>
      <c r="D33" s="104">
        <v>1700</v>
      </c>
      <c r="E33" s="119">
        <v>572.19000000000005</v>
      </c>
    </row>
    <row r="34" spans="1:5" ht="15.75" thickBot="1" x14ac:dyDescent="0.3">
      <c r="A34" s="111">
        <v>290</v>
      </c>
      <c r="B34" s="112" t="s">
        <v>27</v>
      </c>
      <c r="C34" s="113">
        <f>C35</f>
        <v>0</v>
      </c>
      <c r="D34" s="113">
        <f t="shared" ref="D34:E34" si="10">D35</f>
        <v>10342</v>
      </c>
      <c r="E34" s="113">
        <f t="shared" si="10"/>
        <v>11699.080000000002</v>
      </c>
    </row>
    <row r="35" spans="1:5" ht="15.75" thickBot="1" x14ac:dyDescent="0.3">
      <c r="A35" s="114">
        <v>292</v>
      </c>
      <c r="B35" s="115" t="s">
        <v>28</v>
      </c>
      <c r="C35" s="116">
        <f>C36+C38+C37</f>
        <v>0</v>
      </c>
      <c r="D35" s="116">
        <f t="shared" ref="D35:E35" si="11">D36+D38+D37</f>
        <v>10342</v>
      </c>
      <c r="E35" s="116">
        <f t="shared" si="11"/>
        <v>11699.080000000002</v>
      </c>
    </row>
    <row r="36" spans="1:5" ht="15.75" thickBot="1" x14ac:dyDescent="0.3">
      <c r="A36" s="117">
        <v>292012</v>
      </c>
      <c r="B36" s="118" t="s">
        <v>141</v>
      </c>
      <c r="C36" s="104">
        <v>0</v>
      </c>
      <c r="D36" s="104">
        <v>941</v>
      </c>
      <c r="E36" s="104">
        <v>941.13</v>
      </c>
    </row>
    <row r="37" spans="1:5" ht="15.75" thickBot="1" x14ac:dyDescent="0.3">
      <c r="A37" s="117">
        <v>292012</v>
      </c>
      <c r="B37" s="118" t="s">
        <v>52</v>
      </c>
      <c r="C37" s="104">
        <v>0</v>
      </c>
      <c r="D37" s="104">
        <v>9401</v>
      </c>
      <c r="E37" s="104">
        <v>9400.9500000000007</v>
      </c>
    </row>
    <row r="38" spans="1:5" ht="15.75" thickBot="1" x14ac:dyDescent="0.3">
      <c r="A38" s="117">
        <v>292027</v>
      </c>
      <c r="B38" s="118" t="s">
        <v>142</v>
      </c>
      <c r="C38" s="104">
        <v>0</v>
      </c>
      <c r="D38" s="104">
        <v>0</v>
      </c>
      <c r="E38" s="104">
        <v>1357</v>
      </c>
    </row>
    <row r="39" spans="1:5" ht="15.75" thickBot="1" x14ac:dyDescent="0.3">
      <c r="A39" s="93">
        <v>300</v>
      </c>
      <c r="B39" s="106" t="s">
        <v>29</v>
      </c>
      <c r="C39" s="107">
        <f>C40</f>
        <v>524702</v>
      </c>
      <c r="D39" s="107">
        <f t="shared" ref="D39:E39" si="12">D40</f>
        <v>535801</v>
      </c>
      <c r="E39" s="107">
        <f t="shared" si="12"/>
        <v>267898.41000000003</v>
      </c>
    </row>
    <row r="40" spans="1:5" ht="15.75" thickBot="1" x14ac:dyDescent="0.3">
      <c r="A40" s="96">
        <v>310</v>
      </c>
      <c r="B40" s="97" t="s">
        <v>30</v>
      </c>
      <c r="C40" s="98">
        <f>C41+C43</f>
        <v>524702</v>
      </c>
      <c r="D40" s="98">
        <f t="shared" ref="D40:E40" si="13">D41+D43</f>
        <v>535801</v>
      </c>
      <c r="E40" s="98">
        <f t="shared" si="13"/>
        <v>267898.41000000003</v>
      </c>
    </row>
    <row r="41" spans="1:5" ht="15.75" thickBot="1" x14ac:dyDescent="0.3">
      <c r="A41" s="114">
        <v>311</v>
      </c>
      <c r="B41" s="115" t="s">
        <v>31</v>
      </c>
      <c r="C41" s="120">
        <f>C42</f>
        <v>0</v>
      </c>
      <c r="D41" s="120">
        <f t="shared" ref="D41:E41" si="14">D42</f>
        <v>50</v>
      </c>
      <c r="E41" s="120">
        <f t="shared" si="14"/>
        <v>150</v>
      </c>
    </row>
    <row r="42" spans="1:5" ht="15.75" thickBot="1" x14ac:dyDescent="0.3">
      <c r="A42" s="117">
        <v>311</v>
      </c>
      <c r="B42" s="118" t="s">
        <v>32</v>
      </c>
      <c r="C42" s="104">
        <v>0</v>
      </c>
      <c r="D42" s="104">
        <v>50</v>
      </c>
      <c r="E42" s="104">
        <v>150</v>
      </c>
    </row>
    <row r="43" spans="1:5" ht="15.75" thickBot="1" x14ac:dyDescent="0.3">
      <c r="A43" s="114">
        <v>312</v>
      </c>
      <c r="B43" s="121" t="s">
        <v>33</v>
      </c>
      <c r="C43" s="120">
        <f>C44+C52</f>
        <v>524702</v>
      </c>
      <c r="D43" s="120">
        <f>D44+D52</f>
        <v>535751</v>
      </c>
      <c r="E43" s="120">
        <f>E44+E52</f>
        <v>267748.41000000003</v>
      </c>
    </row>
    <row r="44" spans="1:5" ht="15.75" thickBot="1" x14ac:dyDescent="0.3">
      <c r="A44" s="108">
        <v>312001</v>
      </c>
      <c r="B44" s="109" t="s">
        <v>56</v>
      </c>
      <c r="C44" s="110">
        <f>C45+C46+C47+C49+C48+C50+C51</f>
        <v>2925</v>
      </c>
      <c r="D44" s="110">
        <f t="shared" ref="D44:E44" si="15">D45+D46+D47+D49+D48+D50+D51</f>
        <v>24382</v>
      </c>
      <c r="E44" s="110">
        <f t="shared" si="15"/>
        <v>4774.76</v>
      </c>
    </row>
    <row r="45" spans="1:5" ht="15.75" thickBot="1" x14ac:dyDescent="0.3">
      <c r="A45" s="117">
        <v>312001</v>
      </c>
      <c r="B45" s="118" t="s">
        <v>53</v>
      </c>
      <c r="C45" s="104">
        <v>565</v>
      </c>
      <c r="D45" s="104">
        <v>565</v>
      </c>
      <c r="E45" s="104">
        <v>378.56</v>
      </c>
    </row>
    <row r="46" spans="1:5" ht="15.75" thickBot="1" x14ac:dyDescent="0.3">
      <c r="A46" s="105">
        <v>312001</v>
      </c>
      <c r="B46" s="103" t="s">
        <v>40</v>
      </c>
      <c r="C46" s="104">
        <v>1500</v>
      </c>
      <c r="D46" s="104">
        <v>1500</v>
      </c>
      <c r="E46" s="104">
        <v>754.35</v>
      </c>
    </row>
    <row r="47" spans="1:5" ht="15.75" thickBot="1" x14ac:dyDescent="0.3">
      <c r="A47" s="105">
        <v>312001</v>
      </c>
      <c r="B47" s="103" t="s">
        <v>41</v>
      </c>
      <c r="C47" s="104">
        <v>300</v>
      </c>
      <c r="D47" s="104">
        <v>300</v>
      </c>
      <c r="E47" s="104">
        <v>83</v>
      </c>
    </row>
    <row r="48" spans="1:5" ht="15.75" thickBot="1" x14ac:dyDescent="0.3">
      <c r="A48" s="117">
        <v>312001</v>
      </c>
      <c r="B48" s="118" t="s">
        <v>143</v>
      </c>
      <c r="C48" s="104">
        <v>560</v>
      </c>
      <c r="D48" s="104">
        <v>560</v>
      </c>
      <c r="E48" s="104">
        <v>240.1</v>
      </c>
    </row>
    <row r="49" spans="1:9" ht="15.75" thickBot="1" x14ac:dyDescent="0.3">
      <c r="A49" s="117">
        <v>312001</v>
      </c>
      <c r="B49" s="118" t="s">
        <v>144</v>
      </c>
      <c r="C49" s="104">
        <v>0</v>
      </c>
      <c r="D49" s="104">
        <v>18457</v>
      </c>
      <c r="E49" s="104">
        <v>318.75</v>
      </c>
    </row>
    <row r="50" spans="1:9" ht="15.75" thickBot="1" x14ac:dyDescent="0.3">
      <c r="A50" s="117">
        <v>312001</v>
      </c>
      <c r="B50" s="118" t="s">
        <v>125</v>
      </c>
      <c r="C50" s="104">
        <v>0</v>
      </c>
      <c r="D50" s="104">
        <v>3000</v>
      </c>
      <c r="E50" s="104">
        <v>3000</v>
      </c>
    </row>
    <row r="51" spans="1:9" ht="15.75" thickBot="1" x14ac:dyDescent="0.3">
      <c r="A51" s="117"/>
      <c r="B51" s="118"/>
      <c r="C51" s="104"/>
      <c r="D51" s="104"/>
      <c r="E51" s="104"/>
    </row>
    <row r="52" spans="1:9" ht="15.75" thickBot="1" x14ac:dyDescent="0.3">
      <c r="A52" s="108">
        <v>312012</v>
      </c>
      <c r="B52" s="109" t="s">
        <v>57</v>
      </c>
      <c r="C52" s="110">
        <f>+C54+C56+C57+C58+C61+C62+C63+C53+C55+C65+C64+C59+C60+C66</f>
        <v>521777</v>
      </c>
      <c r="D52" s="110">
        <f t="shared" ref="D52:E52" si="16">+D54+D56+D57+D58+D61+D62+D63+D53+D55+D65+D64+D59+D60+D66</f>
        <v>511369</v>
      </c>
      <c r="E52" s="110">
        <f t="shared" si="16"/>
        <v>262973.65000000002</v>
      </c>
    </row>
    <row r="53" spans="1:9" ht="15.75" thickBot="1" x14ac:dyDescent="0.3">
      <c r="A53" s="117">
        <v>312012</v>
      </c>
      <c r="B53" s="118" t="s">
        <v>54</v>
      </c>
      <c r="C53" s="104">
        <v>86</v>
      </c>
      <c r="D53" s="104">
        <v>87</v>
      </c>
      <c r="E53" s="104">
        <v>86.88</v>
      </c>
    </row>
    <row r="54" spans="1:9" ht="15.75" thickBot="1" x14ac:dyDescent="0.3">
      <c r="A54" s="105">
        <v>312012</v>
      </c>
      <c r="B54" s="103" t="s">
        <v>36</v>
      </c>
      <c r="C54" s="104">
        <v>504104</v>
      </c>
      <c r="D54" s="104">
        <v>486244</v>
      </c>
      <c r="E54" s="104">
        <v>243122</v>
      </c>
    </row>
    <row r="55" spans="1:9" ht="15.75" thickBot="1" x14ac:dyDescent="0.3">
      <c r="A55" s="105">
        <v>312012</v>
      </c>
      <c r="B55" s="103" t="s">
        <v>122</v>
      </c>
      <c r="C55" s="104">
        <v>0</v>
      </c>
      <c r="D55" s="104">
        <v>0</v>
      </c>
      <c r="E55" s="104">
        <v>0</v>
      </c>
    </row>
    <row r="56" spans="1:9" ht="15.75" thickBot="1" x14ac:dyDescent="0.3">
      <c r="A56" s="105">
        <v>312012</v>
      </c>
      <c r="B56" s="103" t="s">
        <v>37</v>
      </c>
      <c r="C56" s="104">
        <v>8103</v>
      </c>
      <c r="D56" s="104">
        <v>7776</v>
      </c>
      <c r="E56" s="104">
        <v>4665</v>
      </c>
    </row>
    <row r="57" spans="1:9" ht="15.75" thickBot="1" x14ac:dyDescent="0.3">
      <c r="A57" s="105">
        <v>312012</v>
      </c>
      <c r="B57" s="103" t="s">
        <v>38</v>
      </c>
      <c r="C57" s="104">
        <v>0</v>
      </c>
      <c r="D57" s="104">
        <v>750</v>
      </c>
      <c r="E57" s="104">
        <v>500</v>
      </c>
      <c r="I57" t="s">
        <v>106</v>
      </c>
    </row>
    <row r="58" spans="1:9" ht="15.75" thickBot="1" x14ac:dyDescent="0.3">
      <c r="A58" s="105">
        <v>312012</v>
      </c>
      <c r="B58" s="103" t="s">
        <v>39</v>
      </c>
      <c r="C58" s="104">
        <v>5440</v>
      </c>
      <c r="D58" s="104">
        <v>5737</v>
      </c>
      <c r="E58" s="104">
        <v>3824</v>
      </c>
    </row>
    <row r="59" spans="1:9" ht="15.75" thickBot="1" x14ac:dyDescent="0.3">
      <c r="A59" s="105">
        <v>312012</v>
      </c>
      <c r="B59" s="103" t="s">
        <v>127</v>
      </c>
      <c r="C59" s="104">
        <v>0</v>
      </c>
      <c r="D59" s="104">
        <v>4350</v>
      </c>
      <c r="E59" s="104">
        <v>4350</v>
      </c>
    </row>
    <row r="60" spans="1:9" ht="15.75" thickBot="1" x14ac:dyDescent="0.3">
      <c r="A60" s="105">
        <v>312012</v>
      </c>
      <c r="B60" s="103" t="s">
        <v>128</v>
      </c>
      <c r="C60" s="104">
        <v>0</v>
      </c>
      <c r="D60" s="104">
        <v>2400</v>
      </c>
      <c r="E60" s="104">
        <v>2400</v>
      </c>
    </row>
    <row r="61" spans="1:9" ht="15.75" thickBot="1" x14ac:dyDescent="0.3">
      <c r="A61" s="105">
        <v>312012</v>
      </c>
      <c r="B61" s="103" t="s">
        <v>55</v>
      </c>
      <c r="C61" s="104">
        <v>187</v>
      </c>
      <c r="D61" s="104">
        <v>187</v>
      </c>
      <c r="E61" s="104">
        <v>188.79</v>
      </c>
    </row>
    <row r="62" spans="1:9" ht="15.75" thickBot="1" x14ac:dyDescent="0.3">
      <c r="A62" s="105">
        <v>312012</v>
      </c>
      <c r="B62" s="103" t="s">
        <v>34</v>
      </c>
      <c r="C62" s="104">
        <v>3068</v>
      </c>
      <c r="D62" s="104">
        <v>3124</v>
      </c>
      <c r="E62" s="104">
        <v>3123.95</v>
      </c>
    </row>
    <row r="63" spans="1:9" ht="15.75" thickBot="1" x14ac:dyDescent="0.3">
      <c r="A63" s="105">
        <v>312012</v>
      </c>
      <c r="B63" s="103" t="s">
        <v>35</v>
      </c>
      <c r="C63" s="104">
        <v>662</v>
      </c>
      <c r="D63" s="104">
        <v>664</v>
      </c>
      <c r="E63" s="104">
        <v>663.63</v>
      </c>
    </row>
    <row r="64" spans="1:9" ht="15.75" thickBot="1" x14ac:dyDescent="0.3">
      <c r="A64" s="105">
        <v>312012</v>
      </c>
      <c r="B64" s="103" t="s">
        <v>124</v>
      </c>
      <c r="C64" s="104">
        <v>114</v>
      </c>
      <c r="D64" s="104">
        <v>36</v>
      </c>
      <c r="E64" s="104">
        <v>35.6</v>
      </c>
    </row>
    <row r="65" spans="1:11" ht="15.75" thickBot="1" x14ac:dyDescent="0.3">
      <c r="A65" s="105">
        <v>312012</v>
      </c>
      <c r="B65" s="103" t="s">
        <v>112</v>
      </c>
      <c r="C65" s="104">
        <v>0</v>
      </c>
      <c r="D65" s="104">
        <v>0</v>
      </c>
      <c r="E65" s="104">
        <v>0</v>
      </c>
    </row>
    <row r="66" spans="1:11" ht="15.75" thickBot="1" x14ac:dyDescent="0.3">
      <c r="A66" s="105">
        <v>312012</v>
      </c>
      <c r="B66" s="103" t="s">
        <v>130</v>
      </c>
      <c r="C66" s="104">
        <v>13</v>
      </c>
      <c r="D66" s="104">
        <v>14</v>
      </c>
      <c r="E66" s="104">
        <v>13.8</v>
      </c>
    </row>
    <row r="67" spans="1:11" ht="15.75" thickBot="1" x14ac:dyDescent="0.3">
      <c r="A67" s="122" t="s">
        <v>42</v>
      </c>
      <c r="B67" s="123"/>
      <c r="C67" s="124">
        <f>C39+C16+C5</f>
        <v>1316162</v>
      </c>
      <c r="D67" s="124">
        <f>D39+D16+D5</f>
        <v>1337605</v>
      </c>
      <c r="E67" s="124">
        <f>E39+E16+E5</f>
        <v>704142.04</v>
      </c>
      <c r="H67" s="73"/>
      <c r="I67" s="73"/>
    </row>
    <row r="68" spans="1:11" ht="15.75" thickBot="1" x14ac:dyDescent="0.3">
      <c r="A68" s="125"/>
      <c r="B68" s="126"/>
      <c r="C68" s="126"/>
      <c r="D68" s="126"/>
      <c r="E68" s="126"/>
    </row>
    <row r="69" spans="1:11" ht="15.75" thickBot="1" x14ac:dyDescent="0.3">
      <c r="A69" s="125"/>
      <c r="B69" s="126"/>
      <c r="C69" s="126"/>
      <c r="D69" s="126"/>
      <c r="E69" s="126"/>
    </row>
    <row r="70" spans="1:11" ht="15.75" thickBot="1" x14ac:dyDescent="0.3">
      <c r="A70" s="2" t="s">
        <v>111</v>
      </c>
      <c r="B70" s="127"/>
      <c r="C70" s="128">
        <f>C71</f>
        <v>50538</v>
      </c>
      <c r="D70" s="128">
        <f t="shared" ref="D70:E70" si="17">D71</f>
        <v>51390</v>
      </c>
      <c r="E70" s="128">
        <f t="shared" si="17"/>
        <v>37011.83</v>
      </c>
    </row>
    <row r="71" spans="1:11" ht="15.75" thickBot="1" x14ac:dyDescent="0.3">
      <c r="A71" s="125"/>
      <c r="B71" s="118" t="s">
        <v>43</v>
      </c>
      <c r="C71" s="104">
        <v>50538</v>
      </c>
      <c r="D71" s="104">
        <v>51390</v>
      </c>
      <c r="E71" s="104">
        <v>37011.83</v>
      </c>
      <c r="H71" s="162"/>
      <c r="I71" s="162"/>
      <c r="J71" s="162"/>
      <c r="K71" s="163"/>
    </row>
    <row r="72" spans="1:11" ht="15.75" thickBot="1" x14ac:dyDescent="0.3">
      <c r="A72" s="130" t="s">
        <v>42</v>
      </c>
      <c r="B72" s="131"/>
      <c r="C72" s="132">
        <f>C70+C67</f>
        <v>1366700</v>
      </c>
      <c r="D72" s="132">
        <f t="shared" ref="D72:E72" si="18">D70+D67</f>
        <v>1388995</v>
      </c>
      <c r="E72" s="132">
        <f t="shared" si="18"/>
        <v>741153.87</v>
      </c>
      <c r="H72" s="163"/>
      <c r="I72" s="163"/>
      <c r="J72" s="163"/>
      <c r="K72" s="163"/>
    </row>
    <row r="73" spans="1:11" ht="15.75" thickBot="1" x14ac:dyDescent="0.3">
      <c r="A73" s="125"/>
      <c r="B73" s="126"/>
      <c r="C73" s="133"/>
      <c r="D73" s="133"/>
      <c r="E73" s="133"/>
    </row>
    <row r="74" spans="1:11" ht="15.75" thickBot="1" x14ac:dyDescent="0.3">
      <c r="A74" s="125"/>
      <c r="B74" s="126"/>
      <c r="C74" s="126"/>
      <c r="D74" s="126"/>
      <c r="E74" s="126"/>
    </row>
    <row r="75" spans="1:11" ht="15.75" thickBot="1" x14ac:dyDescent="0.3">
      <c r="A75" s="1" t="s">
        <v>44</v>
      </c>
      <c r="B75" s="134"/>
      <c r="C75" s="92" t="s">
        <v>138</v>
      </c>
      <c r="D75" s="92" t="s">
        <v>1</v>
      </c>
      <c r="E75" s="92" t="s">
        <v>2</v>
      </c>
    </row>
    <row r="76" spans="1:11" ht="15.75" thickBot="1" x14ac:dyDescent="0.3">
      <c r="A76" s="1"/>
      <c r="B76" s="134"/>
      <c r="C76" s="92"/>
      <c r="D76" s="92" t="s">
        <v>3</v>
      </c>
      <c r="E76" s="92" t="s">
        <v>147</v>
      </c>
    </row>
    <row r="77" spans="1:11" ht="15.75" thickBot="1" x14ac:dyDescent="0.3">
      <c r="A77" s="1"/>
      <c r="B77" s="134"/>
      <c r="C77" s="135" t="s">
        <v>4</v>
      </c>
      <c r="D77" s="135" t="s">
        <v>4</v>
      </c>
      <c r="E77" s="135" t="s">
        <v>4</v>
      </c>
    </row>
    <row r="78" spans="1:11" ht="15.75" thickBot="1" x14ac:dyDescent="0.3">
      <c r="A78" s="111">
        <v>230</v>
      </c>
      <c r="B78" s="112" t="s">
        <v>44</v>
      </c>
      <c r="C78" s="113">
        <f>C79+C82</f>
        <v>0</v>
      </c>
      <c r="D78" s="113">
        <f t="shared" ref="D78" si="19">D79+D82</f>
        <v>0</v>
      </c>
      <c r="E78" s="113">
        <f t="shared" ref="E78" si="20">E79+E82</f>
        <v>0</v>
      </c>
    </row>
    <row r="79" spans="1:11" ht="15.75" thickBot="1" x14ac:dyDescent="0.3">
      <c r="A79" s="114">
        <v>320</v>
      </c>
      <c r="B79" s="115" t="s">
        <v>126</v>
      </c>
      <c r="C79" s="116">
        <f>C80+C81</f>
        <v>0</v>
      </c>
      <c r="D79" s="116">
        <f t="shared" ref="D79:E79" si="21">D80+D81</f>
        <v>0</v>
      </c>
      <c r="E79" s="116">
        <f t="shared" si="21"/>
        <v>0</v>
      </c>
    </row>
    <row r="80" spans="1:11" ht="15.75" thickBot="1" x14ac:dyDescent="0.3">
      <c r="A80" s="117">
        <v>322001</v>
      </c>
      <c r="B80" s="118" t="s">
        <v>126</v>
      </c>
      <c r="C80" s="104">
        <v>0</v>
      </c>
      <c r="D80" s="104">
        <v>0</v>
      </c>
      <c r="E80" s="119">
        <v>0</v>
      </c>
    </row>
    <row r="81" spans="1:5" ht="15.75" thickBot="1" x14ac:dyDescent="0.3">
      <c r="A81" s="117" t="s">
        <v>145</v>
      </c>
      <c r="B81" s="118" t="s">
        <v>145</v>
      </c>
      <c r="C81" s="104">
        <v>0</v>
      </c>
      <c r="D81" s="104">
        <v>0</v>
      </c>
      <c r="E81" s="119">
        <v>0</v>
      </c>
    </row>
    <row r="82" spans="1:5" ht="15.75" thickBot="1" x14ac:dyDescent="0.3">
      <c r="A82" s="114">
        <v>233</v>
      </c>
      <c r="B82" s="115" t="s">
        <v>109</v>
      </c>
      <c r="C82" s="116">
        <f>C83</f>
        <v>0</v>
      </c>
      <c r="D82" s="116">
        <f t="shared" ref="D82:E82" si="22">D83</f>
        <v>0</v>
      </c>
      <c r="E82" s="116">
        <f t="shared" si="22"/>
        <v>0</v>
      </c>
    </row>
    <row r="83" spans="1:5" ht="15.75" thickBot="1" x14ac:dyDescent="0.3">
      <c r="A83" s="117">
        <v>233001</v>
      </c>
      <c r="B83" s="118" t="s">
        <v>110</v>
      </c>
      <c r="C83" s="104">
        <v>0</v>
      </c>
      <c r="D83" s="104">
        <v>0</v>
      </c>
      <c r="E83" s="119">
        <v>0</v>
      </c>
    </row>
    <row r="84" spans="1:5" ht="15.75" thickBot="1" x14ac:dyDescent="0.3">
      <c r="A84" s="136"/>
      <c r="B84" s="103"/>
      <c r="C84" s="104"/>
      <c r="D84" s="104"/>
      <c r="E84" s="104"/>
    </row>
    <row r="85" spans="1:5" ht="15.75" thickBot="1" x14ac:dyDescent="0.3">
      <c r="A85" s="130" t="s">
        <v>45</v>
      </c>
      <c r="B85" s="131"/>
      <c r="C85" s="132">
        <f>C78+C84</f>
        <v>0</v>
      </c>
      <c r="D85" s="132">
        <f>D78+D84</f>
        <v>0</v>
      </c>
      <c r="E85" s="132">
        <f>E78+E84</f>
        <v>0</v>
      </c>
    </row>
    <row r="86" spans="1:5" ht="15.75" thickBot="1" x14ac:dyDescent="0.3">
      <c r="A86" s="137"/>
      <c r="B86" s="138"/>
      <c r="C86" s="138"/>
      <c r="D86" s="138"/>
      <c r="E86" s="138"/>
    </row>
    <row r="87" spans="1:5" ht="15.75" thickBot="1" x14ac:dyDescent="0.3">
      <c r="A87" s="137"/>
      <c r="B87" s="138"/>
      <c r="C87" s="138"/>
      <c r="D87" s="138"/>
      <c r="E87" s="138"/>
    </row>
    <row r="88" spans="1:5" ht="15.75" thickBot="1" x14ac:dyDescent="0.3">
      <c r="A88" s="1" t="s">
        <v>46</v>
      </c>
      <c r="B88" s="134"/>
      <c r="C88" s="92" t="s">
        <v>138</v>
      </c>
      <c r="D88" s="92" t="s">
        <v>1</v>
      </c>
      <c r="E88" s="92" t="s">
        <v>2</v>
      </c>
    </row>
    <row r="89" spans="1:5" ht="15.75" thickBot="1" x14ac:dyDescent="0.3">
      <c r="A89" s="1"/>
      <c r="B89" s="134"/>
      <c r="C89" s="92"/>
      <c r="D89" s="92" t="s">
        <v>3</v>
      </c>
      <c r="E89" s="92" t="s">
        <v>147</v>
      </c>
    </row>
    <row r="90" spans="1:5" ht="15.75" thickBot="1" x14ac:dyDescent="0.3">
      <c r="A90" s="1"/>
      <c r="B90" s="134"/>
      <c r="C90" s="135" t="s">
        <v>4</v>
      </c>
      <c r="D90" s="135" t="s">
        <v>4</v>
      </c>
      <c r="E90" s="135" t="s">
        <v>4</v>
      </c>
    </row>
    <row r="91" spans="1:5" ht="15.75" thickBot="1" x14ac:dyDescent="0.3">
      <c r="A91" s="139">
        <v>454001</v>
      </c>
      <c r="B91" s="118" t="s">
        <v>123</v>
      </c>
      <c r="C91" s="104">
        <v>250000</v>
      </c>
      <c r="D91" s="104">
        <v>250000</v>
      </c>
      <c r="E91" s="104">
        <v>114459.11</v>
      </c>
    </row>
    <row r="92" spans="1:5" ht="15.75" thickBot="1" x14ac:dyDescent="0.3">
      <c r="A92" s="139">
        <v>513002</v>
      </c>
      <c r="B92" s="118" t="s">
        <v>146</v>
      </c>
      <c r="C92" s="104">
        <v>400000</v>
      </c>
      <c r="D92" s="104">
        <v>400000</v>
      </c>
      <c r="E92" s="104">
        <v>0</v>
      </c>
    </row>
    <row r="93" spans="1:5" ht="15.75" thickBot="1" x14ac:dyDescent="0.3">
      <c r="A93" s="130" t="s">
        <v>47</v>
      </c>
      <c r="B93" s="131"/>
      <c r="C93" s="132">
        <f>C91+C92</f>
        <v>650000</v>
      </c>
      <c r="D93" s="132">
        <f t="shared" ref="D93:E93" si="23">D91+D92</f>
        <v>650000</v>
      </c>
      <c r="E93" s="132">
        <f t="shared" si="23"/>
        <v>114459.11</v>
      </c>
    </row>
    <row r="94" spans="1:5" ht="15.75" thickBot="1" x14ac:dyDescent="0.3">
      <c r="A94" s="137"/>
      <c r="B94" s="138"/>
      <c r="C94" s="140"/>
      <c r="D94" s="140"/>
      <c r="E94" s="140"/>
    </row>
    <row r="95" spans="1:5" ht="15.75" thickBot="1" x14ac:dyDescent="0.3">
      <c r="A95" s="141"/>
      <c r="B95" s="129"/>
      <c r="C95" s="142"/>
      <c r="D95" s="142"/>
      <c r="E95" s="142"/>
    </row>
    <row r="96" spans="1:5" ht="15.75" thickBot="1" x14ac:dyDescent="0.3">
      <c r="A96" s="141"/>
      <c r="B96" s="137"/>
      <c r="C96" s="143"/>
      <c r="D96" s="143"/>
      <c r="E96" s="143"/>
    </row>
    <row r="97" spans="1:10" ht="15.75" thickBot="1" x14ac:dyDescent="0.3">
      <c r="A97" s="144" t="s">
        <v>48</v>
      </c>
      <c r="B97" s="144"/>
      <c r="C97" s="145">
        <f>C72</f>
        <v>1366700</v>
      </c>
      <c r="D97" s="145">
        <f>D72</f>
        <v>1388995</v>
      </c>
      <c r="E97" s="145">
        <f>E72</f>
        <v>741153.87</v>
      </c>
    </row>
    <row r="98" spans="1:10" ht="15.75" thickBot="1" x14ac:dyDescent="0.3">
      <c r="A98" s="144" t="s">
        <v>44</v>
      </c>
      <c r="B98" s="144"/>
      <c r="C98" s="145">
        <f>C85</f>
        <v>0</v>
      </c>
      <c r="D98" s="145">
        <f t="shared" ref="D98:E98" si="24">D85</f>
        <v>0</v>
      </c>
      <c r="E98" s="145">
        <f t="shared" si="24"/>
        <v>0</v>
      </c>
    </row>
    <row r="99" spans="1:10" ht="15.75" thickBot="1" x14ac:dyDescent="0.3">
      <c r="A99" s="144" t="s">
        <v>49</v>
      </c>
      <c r="B99" s="144"/>
      <c r="C99" s="145">
        <f>C93</f>
        <v>650000</v>
      </c>
      <c r="D99" s="145">
        <f t="shared" ref="D99:E99" si="25">D93</f>
        <v>650000</v>
      </c>
      <c r="E99" s="145">
        <f t="shared" si="25"/>
        <v>114459.11</v>
      </c>
    </row>
    <row r="100" spans="1:10" ht="16.5" thickBot="1" x14ac:dyDescent="0.3">
      <c r="A100" s="146" t="s">
        <v>50</v>
      </c>
      <c r="B100" s="147"/>
      <c r="C100" s="148">
        <f>C97+C98+C99</f>
        <v>2016700</v>
      </c>
      <c r="D100" s="148">
        <f t="shared" ref="D100:E100" si="26">D97+D98+D99</f>
        <v>2038995</v>
      </c>
      <c r="E100" s="148">
        <f t="shared" si="26"/>
        <v>855612.98</v>
      </c>
    </row>
    <row r="101" spans="1:10" x14ac:dyDescent="0.25">
      <c r="I101" s="73"/>
      <c r="J101" s="73"/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5"/>
  <sheetViews>
    <sheetView tabSelected="1" workbookViewId="0">
      <selection activeCell="M10" sqref="M10"/>
    </sheetView>
  </sheetViews>
  <sheetFormatPr defaultRowHeight="15" x14ac:dyDescent="0.25"/>
  <cols>
    <col min="5" max="5" width="18" customWidth="1"/>
    <col min="6" max="6" width="18.42578125" customWidth="1"/>
    <col min="7" max="7" width="15.42578125" customWidth="1"/>
    <col min="8" max="8" width="17" customWidth="1"/>
    <col min="13" max="13" width="10.28515625" bestFit="1" customWidth="1"/>
  </cols>
  <sheetData>
    <row r="1" spans="1:8" ht="21.75" thickBot="1" x14ac:dyDescent="0.4">
      <c r="A1" s="71" t="s">
        <v>149</v>
      </c>
      <c r="B1" s="3"/>
    </row>
    <row r="2" spans="1:8" ht="15.75" thickBot="1" x14ac:dyDescent="0.3">
      <c r="A2" s="4"/>
      <c r="B2" s="5"/>
      <c r="C2" s="5"/>
      <c r="D2" s="5"/>
      <c r="E2" s="5"/>
      <c r="F2" s="6" t="s">
        <v>135</v>
      </c>
      <c r="G2" s="41" t="s">
        <v>97</v>
      </c>
      <c r="H2" s="74" t="s">
        <v>136</v>
      </c>
    </row>
    <row r="3" spans="1:8" ht="19.5" thickTop="1" x14ac:dyDescent="0.3">
      <c r="A3" s="7"/>
      <c r="B3" s="8"/>
      <c r="C3" s="9"/>
      <c r="D3" s="10"/>
      <c r="E3" s="11"/>
      <c r="F3" s="12" t="s">
        <v>105</v>
      </c>
      <c r="G3" s="12" t="s">
        <v>105</v>
      </c>
      <c r="H3" s="75" t="s">
        <v>105</v>
      </c>
    </row>
    <row r="4" spans="1:8" x14ac:dyDescent="0.25">
      <c r="A4" s="13"/>
      <c r="B4" s="14"/>
      <c r="C4" s="15"/>
      <c r="D4" s="16"/>
      <c r="E4" s="17"/>
      <c r="F4" s="18"/>
      <c r="G4" s="18"/>
      <c r="H4" s="76"/>
    </row>
    <row r="5" spans="1:8" ht="15.75" thickBot="1" x14ac:dyDescent="0.3">
      <c r="A5" s="19"/>
      <c r="B5" s="20"/>
      <c r="C5" s="21"/>
      <c r="D5" s="22"/>
      <c r="E5" s="23"/>
      <c r="F5" s="18"/>
      <c r="G5" s="18"/>
      <c r="H5" s="77"/>
    </row>
    <row r="6" spans="1:8" ht="16.5" thickTop="1" thickBot="1" x14ac:dyDescent="0.3">
      <c r="A6" s="24"/>
      <c r="B6" s="25"/>
      <c r="C6" s="26"/>
      <c r="D6" s="26"/>
      <c r="E6" s="27"/>
      <c r="F6" s="28"/>
      <c r="G6" s="28"/>
      <c r="H6" s="28"/>
    </row>
    <row r="7" spans="1:8" ht="18" thickTop="1" thickBot="1" x14ac:dyDescent="0.35">
      <c r="A7" s="29">
        <v>1</v>
      </c>
      <c r="B7" s="78" t="s">
        <v>58</v>
      </c>
      <c r="C7" s="46"/>
      <c r="D7" s="32"/>
      <c r="E7" s="32"/>
      <c r="F7" s="47">
        <f>F8+F9+F10+F11+F13+F12</f>
        <v>282470</v>
      </c>
      <c r="G7" s="47">
        <f t="shared" ref="G7:H7" si="0">G8+G9+G10+G11+G13+G12</f>
        <v>299945</v>
      </c>
      <c r="H7" s="47">
        <f t="shared" si="0"/>
        <v>117687.09999999999</v>
      </c>
    </row>
    <row r="8" spans="1:8" ht="16.5" thickTop="1" thickBot="1" x14ac:dyDescent="0.3">
      <c r="A8" s="29">
        <v>2</v>
      </c>
      <c r="B8" s="79">
        <v>1</v>
      </c>
      <c r="C8" s="56" t="s">
        <v>59</v>
      </c>
      <c r="D8" s="57"/>
      <c r="E8" s="57"/>
      <c r="F8" s="65">
        <v>274090</v>
      </c>
      <c r="G8" s="66">
        <v>290562</v>
      </c>
      <c r="H8" s="55">
        <v>115715.58</v>
      </c>
    </row>
    <row r="9" spans="1:8" ht="16.5" thickTop="1" thickBot="1" x14ac:dyDescent="0.3">
      <c r="A9" s="29">
        <v>3</v>
      </c>
      <c r="B9" s="80">
        <v>2</v>
      </c>
      <c r="C9" s="67" t="s">
        <v>60</v>
      </c>
      <c r="D9" s="57"/>
      <c r="E9" s="57"/>
      <c r="F9" s="68">
        <v>3500</v>
      </c>
      <c r="G9" s="69">
        <v>4503</v>
      </c>
      <c r="H9" s="54">
        <v>1379.56</v>
      </c>
    </row>
    <row r="10" spans="1:8" ht="16.5" thickTop="1" thickBot="1" x14ac:dyDescent="0.3">
      <c r="A10" s="29">
        <v>4</v>
      </c>
      <c r="B10" s="79">
        <v>3</v>
      </c>
      <c r="C10" s="51" t="s">
        <v>61</v>
      </c>
      <c r="D10" s="52"/>
      <c r="E10" s="53"/>
      <c r="F10" s="50">
        <v>1000</v>
      </c>
      <c r="G10" s="50">
        <v>1000</v>
      </c>
      <c r="H10" s="50">
        <v>351.17</v>
      </c>
    </row>
    <row r="11" spans="1:8" ht="16.5" thickTop="1" thickBot="1" x14ac:dyDescent="0.3">
      <c r="A11" s="29">
        <v>5</v>
      </c>
      <c r="B11" s="79">
        <v>4</v>
      </c>
      <c r="C11" s="51" t="s">
        <v>62</v>
      </c>
      <c r="D11" s="52"/>
      <c r="E11" s="53"/>
      <c r="F11" s="54">
        <v>1080</v>
      </c>
      <c r="G11" s="54">
        <v>1080</v>
      </c>
      <c r="H11" s="54">
        <v>0</v>
      </c>
    </row>
    <row r="12" spans="1:8" ht="16.5" thickTop="1" thickBot="1" x14ac:dyDescent="0.3">
      <c r="A12" s="29">
        <v>6</v>
      </c>
      <c r="B12" s="79">
        <v>5</v>
      </c>
      <c r="C12" s="48" t="s">
        <v>120</v>
      </c>
      <c r="D12" s="152"/>
      <c r="E12" s="53"/>
      <c r="F12" s="50">
        <v>800</v>
      </c>
      <c r="G12" s="50">
        <v>800</v>
      </c>
      <c r="H12" s="50">
        <v>240.79</v>
      </c>
    </row>
    <row r="13" spans="1:8" ht="16.5" thickTop="1" thickBot="1" x14ac:dyDescent="0.3">
      <c r="A13" s="29">
        <v>7</v>
      </c>
      <c r="B13" s="79">
        <v>6</v>
      </c>
      <c r="C13" s="51" t="s">
        <v>137</v>
      </c>
      <c r="D13" s="52"/>
      <c r="E13" s="53"/>
      <c r="F13" s="54">
        <v>2000</v>
      </c>
      <c r="G13" s="54">
        <v>2000</v>
      </c>
      <c r="H13" s="54">
        <v>0</v>
      </c>
    </row>
    <row r="14" spans="1:8" ht="16.5" thickTop="1" thickBot="1" x14ac:dyDescent="0.3">
      <c r="A14" s="87">
        <v>8</v>
      </c>
      <c r="B14" s="81" t="s">
        <v>63</v>
      </c>
      <c r="C14" s="30"/>
      <c r="D14" s="31"/>
      <c r="E14" s="31"/>
      <c r="F14" s="42">
        <f>F15</f>
        <v>3500</v>
      </c>
      <c r="G14" s="42">
        <f t="shared" ref="G14:H14" si="1">G15</f>
        <v>3500</v>
      </c>
      <c r="H14" s="42">
        <f t="shared" si="1"/>
        <v>1993.2</v>
      </c>
    </row>
    <row r="15" spans="1:8" ht="16.5" thickTop="1" thickBot="1" x14ac:dyDescent="0.3">
      <c r="A15" s="29">
        <v>9</v>
      </c>
      <c r="B15" s="82">
        <v>1</v>
      </c>
      <c r="C15" s="48" t="s">
        <v>64</v>
      </c>
      <c r="D15" s="49"/>
      <c r="E15" s="49"/>
      <c r="F15" s="50">
        <v>3500</v>
      </c>
      <c r="G15" s="50">
        <v>3500</v>
      </c>
      <c r="H15" s="50">
        <v>1993.2</v>
      </c>
    </row>
    <row r="16" spans="1:8" ht="16.5" thickTop="1" thickBot="1" x14ac:dyDescent="0.3">
      <c r="A16" s="91">
        <v>10</v>
      </c>
      <c r="B16" s="83" t="s">
        <v>65</v>
      </c>
      <c r="C16" s="30"/>
      <c r="D16" s="31"/>
      <c r="E16" s="31"/>
      <c r="F16" s="42">
        <f>F17+F18+F19+F20</f>
        <v>29880</v>
      </c>
      <c r="G16" s="42">
        <f t="shared" ref="G16:H16" si="2">G17+G18+G19+G20</f>
        <v>28250</v>
      </c>
      <c r="H16" s="42">
        <f t="shared" si="2"/>
        <v>5192.4799999999996</v>
      </c>
    </row>
    <row r="17" spans="1:13" ht="16.5" thickTop="1" thickBot="1" x14ac:dyDescent="0.3">
      <c r="A17" s="88">
        <v>11</v>
      </c>
      <c r="B17" s="82">
        <v>1</v>
      </c>
      <c r="C17" s="56" t="s">
        <v>66</v>
      </c>
      <c r="D17" s="57"/>
      <c r="E17" s="57"/>
      <c r="F17" s="50">
        <v>3680</v>
      </c>
      <c r="G17" s="50">
        <v>3680</v>
      </c>
      <c r="H17" s="50">
        <v>830.96</v>
      </c>
    </row>
    <row r="18" spans="1:13" ht="16.5" thickTop="1" thickBot="1" x14ac:dyDescent="0.3">
      <c r="A18" s="88">
        <v>12</v>
      </c>
      <c r="B18" s="82">
        <v>2</v>
      </c>
      <c r="C18" s="58" t="s">
        <v>67</v>
      </c>
      <c r="D18" s="59"/>
      <c r="E18" s="60"/>
      <c r="F18" s="50">
        <v>25000</v>
      </c>
      <c r="G18" s="50">
        <v>23370</v>
      </c>
      <c r="H18" s="50">
        <v>4058</v>
      </c>
    </row>
    <row r="19" spans="1:13" ht="16.5" thickTop="1" thickBot="1" x14ac:dyDescent="0.3">
      <c r="A19" s="88">
        <v>13</v>
      </c>
      <c r="B19" s="82">
        <v>4</v>
      </c>
      <c r="C19" s="58" t="s">
        <v>68</v>
      </c>
      <c r="D19" s="59"/>
      <c r="E19" s="60"/>
      <c r="F19" s="50">
        <v>1200</v>
      </c>
      <c r="G19" s="50">
        <v>1200</v>
      </c>
      <c r="H19" s="50">
        <v>303.52</v>
      </c>
    </row>
    <row r="20" spans="1:13" ht="16.5" thickTop="1" thickBot="1" x14ac:dyDescent="0.3">
      <c r="A20" s="88">
        <v>14</v>
      </c>
      <c r="B20" s="82"/>
      <c r="C20" s="58"/>
      <c r="D20" s="59"/>
      <c r="E20" s="60"/>
      <c r="F20" s="50"/>
      <c r="G20" s="50"/>
      <c r="H20" s="50"/>
    </row>
    <row r="21" spans="1:13" ht="16.5" thickTop="1" thickBot="1" x14ac:dyDescent="0.3">
      <c r="A21" s="88">
        <v>15</v>
      </c>
      <c r="B21" s="83" t="s">
        <v>69</v>
      </c>
      <c r="C21" s="30"/>
      <c r="D21" s="31"/>
      <c r="E21" s="32"/>
      <c r="F21" s="43">
        <f>F22+F23+F24+F25+F26+F27+F28+F29+F30+F31+F32+F33+F34+F35+F36+F37+F38+F39+F40+F41</f>
        <v>914047</v>
      </c>
      <c r="G21" s="43">
        <f t="shared" ref="G21:H21" si="3">G22+G23+G24+G25+G26+G27+G28+G29+G30+G31+G32+G33+G34+G35+G36+G37+G38+G39+G40+G41</f>
        <v>920481</v>
      </c>
      <c r="H21" s="43">
        <f t="shared" si="3"/>
        <v>335093.56000000006</v>
      </c>
      <c r="L21" s="73"/>
      <c r="M21" s="73"/>
    </row>
    <row r="22" spans="1:13" ht="16.5" thickTop="1" thickBot="1" x14ac:dyDescent="0.3">
      <c r="A22" s="88">
        <v>16</v>
      </c>
      <c r="B22" s="82">
        <v>1</v>
      </c>
      <c r="C22" s="58" t="s">
        <v>70</v>
      </c>
      <c r="D22" s="59"/>
      <c r="E22" s="60"/>
      <c r="F22" s="50">
        <v>3068</v>
      </c>
      <c r="G22" s="50">
        <v>3124</v>
      </c>
      <c r="H22" s="50">
        <v>1573.4</v>
      </c>
    </row>
    <row r="23" spans="1:13" ht="16.5" thickTop="1" thickBot="1" x14ac:dyDescent="0.3">
      <c r="A23" s="88">
        <v>17</v>
      </c>
      <c r="B23" s="84">
        <v>2</v>
      </c>
      <c r="C23" s="61" t="s">
        <v>71</v>
      </c>
      <c r="D23" s="62"/>
      <c r="E23" s="63"/>
      <c r="F23" s="54">
        <v>1560</v>
      </c>
      <c r="G23" s="54">
        <v>24473</v>
      </c>
      <c r="H23" s="54">
        <v>5342.47</v>
      </c>
    </row>
    <row r="24" spans="1:13" ht="16.5" thickTop="1" thickBot="1" x14ac:dyDescent="0.3">
      <c r="A24" s="88">
        <v>18</v>
      </c>
      <c r="B24" s="82">
        <v>3</v>
      </c>
      <c r="C24" s="58" t="s">
        <v>72</v>
      </c>
      <c r="D24" s="59"/>
      <c r="E24" s="60"/>
      <c r="F24" s="50">
        <v>662</v>
      </c>
      <c r="G24" s="50">
        <v>664</v>
      </c>
      <c r="H24" s="50">
        <v>397.55</v>
      </c>
    </row>
    <row r="25" spans="1:13" ht="16.5" thickTop="1" thickBot="1" x14ac:dyDescent="0.3">
      <c r="A25" s="90">
        <v>19</v>
      </c>
      <c r="B25" s="82">
        <v>4</v>
      </c>
      <c r="C25" s="58" t="s">
        <v>73</v>
      </c>
      <c r="D25" s="59"/>
      <c r="E25" s="60"/>
      <c r="F25" s="50">
        <v>2000</v>
      </c>
      <c r="G25" s="50">
        <v>2000</v>
      </c>
      <c r="H25" s="50">
        <v>393.02</v>
      </c>
    </row>
    <row r="26" spans="1:13" ht="16.5" thickTop="1" thickBot="1" x14ac:dyDescent="0.3">
      <c r="A26" s="29">
        <v>20</v>
      </c>
      <c r="B26" s="85">
        <v>5</v>
      </c>
      <c r="C26" s="58" t="s">
        <v>74</v>
      </c>
      <c r="D26" s="59"/>
      <c r="E26" s="60"/>
      <c r="F26" s="50">
        <v>42000</v>
      </c>
      <c r="G26" s="50">
        <v>42079</v>
      </c>
      <c r="H26" s="50">
        <v>21986.02</v>
      </c>
    </row>
    <row r="27" spans="1:13" ht="16.5" thickTop="1" thickBot="1" x14ac:dyDescent="0.3">
      <c r="A27" s="91">
        <v>21</v>
      </c>
      <c r="B27" s="82">
        <v>6</v>
      </c>
      <c r="C27" s="58" t="s">
        <v>75</v>
      </c>
      <c r="D27" s="59"/>
      <c r="E27" s="60"/>
      <c r="F27" s="50">
        <v>1000</v>
      </c>
      <c r="G27" s="50">
        <v>1000</v>
      </c>
      <c r="H27" s="50">
        <v>317.98</v>
      </c>
    </row>
    <row r="28" spans="1:13" ht="16.5" thickTop="1" thickBot="1" x14ac:dyDescent="0.3">
      <c r="A28" s="88">
        <v>22</v>
      </c>
      <c r="B28" s="82">
        <v>7</v>
      </c>
      <c r="C28" s="58" t="s">
        <v>76</v>
      </c>
      <c r="D28" s="59"/>
      <c r="E28" s="60"/>
      <c r="F28" s="50">
        <v>12000</v>
      </c>
      <c r="G28" s="50">
        <v>12000</v>
      </c>
      <c r="H28" s="50">
        <v>2050.3000000000002</v>
      </c>
    </row>
    <row r="29" spans="1:13" ht="16.5" thickTop="1" thickBot="1" x14ac:dyDescent="0.3">
      <c r="A29" s="88">
        <v>23</v>
      </c>
      <c r="B29" s="82">
        <v>8</v>
      </c>
      <c r="C29" s="51" t="s">
        <v>77</v>
      </c>
      <c r="D29" s="52"/>
      <c r="E29" s="60"/>
      <c r="F29" s="50">
        <v>187</v>
      </c>
      <c r="G29" s="50">
        <v>187</v>
      </c>
      <c r="H29" s="50">
        <v>35.799999999999997</v>
      </c>
    </row>
    <row r="30" spans="1:13" ht="16.5" thickTop="1" thickBot="1" x14ac:dyDescent="0.3">
      <c r="A30" s="88">
        <v>24</v>
      </c>
      <c r="B30" s="82">
        <v>9</v>
      </c>
      <c r="C30" s="58" t="s">
        <v>98</v>
      </c>
      <c r="D30" s="59"/>
      <c r="E30" s="60"/>
      <c r="F30" s="50">
        <v>1986</v>
      </c>
      <c r="G30" s="50">
        <v>3407</v>
      </c>
      <c r="H30" s="50">
        <v>3406.8</v>
      </c>
    </row>
    <row r="31" spans="1:13" ht="16.5" thickTop="1" thickBot="1" x14ac:dyDescent="0.3">
      <c r="A31" s="88">
        <v>25</v>
      </c>
      <c r="B31" s="82">
        <v>10</v>
      </c>
      <c r="C31" s="51" t="s">
        <v>78</v>
      </c>
      <c r="D31" s="52"/>
      <c r="E31" s="60"/>
      <c r="F31" s="64">
        <v>117042</v>
      </c>
      <c r="G31" s="64">
        <v>99082</v>
      </c>
      <c r="H31" s="64">
        <v>2171.29</v>
      </c>
    </row>
    <row r="32" spans="1:13" ht="16.5" thickTop="1" thickBot="1" x14ac:dyDescent="0.3">
      <c r="A32" s="88">
        <v>26</v>
      </c>
      <c r="B32" s="82">
        <v>11</v>
      </c>
      <c r="C32" s="58" t="s">
        <v>79</v>
      </c>
      <c r="D32" s="59"/>
      <c r="E32" s="60"/>
      <c r="F32" s="64">
        <v>1350</v>
      </c>
      <c r="G32" s="64">
        <v>1350</v>
      </c>
      <c r="H32" s="64">
        <v>0</v>
      </c>
    </row>
    <row r="33" spans="1:8" ht="16.5" thickTop="1" thickBot="1" x14ac:dyDescent="0.3">
      <c r="A33" s="88">
        <v>27</v>
      </c>
      <c r="B33" s="82">
        <v>12</v>
      </c>
      <c r="C33" s="51" t="s">
        <v>80</v>
      </c>
      <c r="D33" s="52"/>
      <c r="E33" s="60"/>
      <c r="F33" s="50">
        <v>3000</v>
      </c>
      <c r="G33" s="50">
        <v>3000</v>
      </c>
      <c r="H33" s="50">
        <v>1056.8399999999999</v>
      </c>
    </row>
    <row r="34" spans="1:8" ht="16.5" thickTop="1" thickBot="1" x14ac:dyDescent="0.3">
      <c r="A34" s="89">
        <v>28</v>
      </c>
      <c r="B34" s="82">
        <v>13</v>
      </c>
      <c r="C34" s="58" t="s">
        <v>81</v>
      </c>
      <c r="D34" s="59"/>
      <c r="E34" s="60"/>
      <c r="F34" s="50">
        <v>22000</v>
      </c>
      <c r="G34" s="50">
        <v>22000</v>
      </c>
      <c r="H34" s="50">
        <v>9040.6200000000008</v>
      </c>
    </row>
    <row r="35" spans="1:8" ht="16.5" thickTop="1" thickBot="1" x14ac:dyDescent="0.3">
      <c r="A35" s="88">
        <v>29</v>
      </c>
      <c r="B35" s="84">
        <v>15</v>
      </c>
      <c r="C35" s="72" t="s">
        <v>113</v>
      </c>
      <c r="D35" s="62"/>
      <c r="E35" s="149"/>
      <c r="F35" s="150">
        <v>2500</v>
      </c>
      <c r="G35" s="150">
        <v>2500</v>
      </c>
      <c r="H35" s="150">
        <v>0</v>
      </c>
    </row>
    <row r="36" spans="1:8" ht="16.5" thickTop="1" thickBot="1" x14ac:dyDescent="0.3">
      <c r="A36" s="88">
        <v>30</v>
      </c>
      <c r="B36" s="84">
        <v>16</v>
      </c>
      <c r="C36" s="72" t="s">
        <v>104</v>
      </c>
      <c r="D36" s="62"/>
      <c r="E36" s="63"/>
      <c r="F36" s="54">
        <v>565</v>
      </c>
      <c r="G36" s="54">
        <v>565</v>
      </c>
      <c r="H36" s="54">
        <v>236.48</v>
      </c>
    </row>
    <row r="37" spans="1:8" ht="16.5" thickTop="1" thickBot="1" x14ac:dyDescent="0.3">
      <c r="A37" s="88">
        <v>31</v>
      </c>
      <c r="B37" s="84">
        <v>19</v>
      </c>
      <c r="C37" s="72" t="s">
        <v>114</v>
      </c>
      <c r="D37" s="62"/>
      <c r="E37" s="63"/>
      <c r="F37" s="54">
        <v>3000</v>
      </c>
      <c r="G37" s="54">
        <v>3000</v>
      </c>
      <c r="H37" s="54">
        <v>980.83</v>
      </c>
    </row>
    <row r="38" spans="1:8" ht="16.5" thickTop="1" thickBot="1" x14ac:dyDescent="0.3">
      <c r="A38" s="88">
        <v>32</v>
      </c>
      <c r="B38" s="84">
        <v>20</v>
      </c>
      <c r="C38" s="72" t="s">
        <v>129</v>
      </c>
      <c r="D38" s="62"/>
      <c r="E38" s="63"/>
      <c r="F38" s="54">
        <v>114</v>
      </c>
      <c r="G38" s="54">
        <v>36</v>
      </c>
      <c r="H38" s="54">
        <v>21.57</v>
      </c>
    </row>
    <row r="39" spans="1:8" ht="16.5" thickTop="1" thickBot="1" x14ac:dyDescent="0.3">
      <c r="A39" s="88"/>
      <c r="B39" s="84">
        <v>21</v>
      </c>
      <c r="C39" s="72" t="s">
        <v>131</v>
      </c>
      <c r="D39" s="62"/>
      <c r="E39" s="63"/>
      <c r="F39" s="54">
        <v>0</v>
      </c>
      <c r="G39" s="54">
        <v>0</v>
      </c>
      <c r="H39" s="54">
        <v>0</v>
      </c>
    </row>
    <row r="40" spans="1:8" ht="16.5" thickTop="1" thickBot="1" x14ac:dyDescent="0.3">
      <c r="A40" s="88"/>
      <c r="B40" s="84">
        <v>22</v>
      </c>
      <c r="C40" s="72" t="s">
        <v>132</v>
      </c>
      <c r="D40" s="62"/>
      <c r="E40" s="63"/>
      <c r="F40" s="54">
        <v>700000</v>
      </c>
      <c r="G40" s="54">
        <v>700000</v>
      </c>
      <c r="H40" s="54">
        <v>286082.59000000003</v>
      </c>
    </row>
    <row r="41" spans="1:8" ht="16.5" thickTop="1" thickBot="1" x14ac:dyDescent="0.3">
      <c r="A41" s="88"/>
      <c r="B41" s="84">
        <v>23</v>
      </c>
      <c r="C41" s="72" t="s">
        <v>133</v>
      </c>
      <c r="D41" s="62"/>
      <c r="E41" s="63"/>
      <c r="F41" s="54">
        <v>13</v>
      </c>
      <c r="G41" s="54">
        <v>14</v>
      </c>
      <c r="H41" s="54">
        <v>0</v>
      </c>
    </row>
    <row r="42" spans="1:8" ht="16.5" thickTop="1" thickBot="1" x14ac:dyDescent="0.3">
      <c r="A42" s="88"/>
      <c r="B42" s="84"/>
      <c r="C42" s="72"/>
      <c r="D42" s="62"/>
      <c r="E42" s="63"/>
      <c r="F42" s="54"/>
      <c r="G42" s="54"/>
      <c r="H42" s="54"/>
    </row>
    <row r="43" spans="1:8" ht="16.5" thickTop="1" thickBot="1" x14ac:dyDescent="0.3">
      <c r="A43" s="88">
        <v>33</v>
      </c>
      <c r="B43" s="83" t="s">
        <v>82</v>
      </c>
      <c r="C43" s="30"/>
      <c r="D43" s="33"/>
      <c r="E43" s="33"/>
      <c r="F43" s="42">
        <f t="shared" ref="F43:H43" si="4">F44</f>
        <v>3500</v>
      </c>
      <c r="G43" s="42">
        <f t="shared" si="4"/>
        <v>8000</v>
      </c>
      <c r="H43" s="42">
        <f t="shared" si="4"/>
        <v>1361.41</v>
      </c>
    </row>
    <row r="44" spans="1:8" ht="16.5" thickTop="1" thickBot="1" x14ac:dyDescent="0.3">
      <c r="A44" s="88">
        <v>34</v>
      </c>
      <c r="B44" s="82">
        <v>1</v>
      </c>
      <c r="C44" s="51" t="s">
        <v>83</v>
      </c>
      <c r="D44" s="52"/>
      <c r="E44" s="53"/>
      <c r="F44" s="50">
        <v>3500</v>
      </c>
      <c r="G44" s="50">
        <v>8000</v>
      </c>
      <c r="H44" s="50">
        <v>1361.41</v>
      </c>
    </row>
    <row r="45" spans="1:8" ht="16.5" thickTop="1" thickBot="1" x14ac:dyDescent="0.3">
      <c r="A45" s="29">
        <v>35</v>
      </c>
      <c r="B45" s="81" t="s">
        <v>84</v>
      </c>
      <c r="C45" s="34"/>
      <c r="D45" s="35"/>
      <c r="E45" s="36"/>
      <c r="F45" s="42">
        <f t="shared" ref="F45:H45" si="5">F46+F47+F48</f>
        <v>3600</v>
      </c>
      <c r="G45" s="42">
        <f t="shared" si="5"/>
        <v>4650</v>
      </c>
      <c r="H45" s="42">
        <f t="shared" si="5"/>
        <v>2417.9899999999998</v>
      </c>
    </row>
    <row r="46" spans="1:8" ht="16.5" thickTop="1" thickBot="1" x14ac:dyDescent="0.3">
      <c r="A46" s="29">
        <v>36</v>
      </c>
      <c r="B46" s="79">
        <v>1</v>
      </c>
      <c r="C46" s="51" t="s">
        <v>85</v>
      </c>
      <c r="D46" s="52"/>
      <c r="E46" s="60"/>
      <c r="F46" s="50">
        <v>200</v>
      </c>
      <c r="G46" s="50">
        <v>250</v>
      </c>
      <c r="H46" s="50">
        <v>45.5</v>
      </c>
    </row>
    <row r="47" spans="1:8" ht="16.5" thickTop="1" thickBot="1" x14ac:dyDescent="0.3">
      <c r="A47" s="29">
        <v>37</v>
      </c>
      <c r="B47" s="79">
        <v>2</v>
      </c>
      <c r="C47" s="51" t="s">
        <v>86</v>
      </c>
      <c r="D47" s="52"/>
      <c r="E47" s="60"/>
      <c r="F47" s="50">
        <v>3100</v>
      </c>
      <c r="G47" s="50">
        <v>4100</v>
      </c>
      <c r="H47" s="50">
        <v>2372.4899999999998</v>
      </c>
    </row>
    <row r="48" spans="1:8" ht="16.5" thickTop="1" thickBot="1" x14ac:dyDescent="0.3">
      <c r="A48" s="29">
        <v>38</v>
      </c>
      <c r="B48" s="79">
        <v>3</v>
      </c>
      <c r="C48" s="58" t="s">
        <v>87</v>
      </c>
      <c r="D48" s="59"/>
      <c r="E48" s="60"/>
      <c r="F48" s="50">
        <v>300</v>
      </c>
      <c r="G48" s="50">
        <v>300</v>
      </c>
      <c r="H48" s="50">
        <v>0</v>
      </c>
    </row>
    <row r="49" spans="1:13" ht="16.5" thickTop="1" thickBot="1" x14ac:dyDescent="0.3">
      <c r="A49" s="29">
        <v>39</v>
      </c>
      <c r="B49" s="81" t="s">
        <v>88</v>
      </c>
      <c r="C49" s="34"/>
      <c r="D49" s="37"/>
      <c r="E49" s="38"/>
      <c r="F49" s="42">
        <f>F50+F51+F52+F53</f>
        <v>27866</v>
      </c>
      <c r="G49" s="42">
        <f t="shared" ref="G49:H49" si="6">G50+G51+G52+G53</f>
        <v>27866</v>
      </c>
      <c r="H49" s="42">
        <f t="shared" si="6"/>
        <v>4770.46</v>
      </c>
    </row>
    <row r="50" spans="1:13" ht="16.5" thickTop="1" thickBot="1" x14ac:dyDescent="0.3">
      <c r="A50" s="29">
        <v>40</v>
      </c>
      <c r="B50" s="79">
        <v>1</v>
      </c>
      <c r="C50" s="58" t="s">
        <v>89</v>
      </c>
      <c r="D50" s="59"/>
      <c r="E50" s="60"/>
      <c r="F50" s="50">
        <v>9900</v>
      </c>
      <c r="G50" s="50">
        <v>9900</v>
      </c>
      <c r="H50" s="50">
        <v>704.07</v>
      </c>
    </row>
    <row r="51" spans="1:13" ht="16.5" thickTop="1" thickBot="1" x14ac:dyDescent="0.3">
      <c r="A51" s="29">
        <v>41</v>
      </c>
      <c r="B51" s="79">
        <v>2</v>
      </c>
      <c r="C51" s="58" t="s">
        <v>90</v>
      </c>
      <c r="D51" s="59"/>
      <c r="E51" s="60"/>
      <c r="F51" s="50">
        <v>1100</v>
      </c>
      <c r="G51" s="50">
        <v>1100</v>
      </c>
      <c r="H51" s="50">
        <v>873.49</v>
      </c>
    </row>
    <row r="52" spans="1:13" ht="16.5" thickTop="1" thickBot="1" x14ac:dyDescent="0.3">
      <c r="A52" s="29">
        <v>42</v>
      </c>
      <c r="B52" s="79">
        <v>3</v>
      </c>
      <c r="C52" s="58" t="s">
        <v>91</v>
      </c>
      <c r="D52" s="59"/>
      <c r="E52" s="60"/>
      <c r="F52" s="50">
        <v>4000</v>
      </c>
      <c r="G52" s="50">
        <v>4000</v>
      </c>
      <c r="H52" s="50">
        <v>1398.19</v>
      </c>
    </row>
    <row r="53" spans="1:13" ht="16.5" thickTop="1" thickBot="1" x14ac:dyDescent="0.3">
      <c r="A53" s="29">
        <v>43</v>
      </c>
      <c r="B53" s="79">
        <v>4</v>
      </c>
      <c r="C53" s="58" t="s">
        <v>100</v>
      </c>
      <c r="D53" s="59"/>
      <c r="E53" s="60"/>
      <c r="F53" s="50">
        <v>12866</v>
      </c>
      <c r="G53" s="50">
        <v>12866</v>
      </c>
      <c r="H53" s="50">
        <v>1794.71</v>
      </c>
    </row>
    <row r="54" spans="1:13" ht="16.5" thickTop="1" thickBot="1" x14ac:dyDescent="0.3">
      <c r="A54" s="29">
        <v>44</v>
      </c>
      <c r="B54" s="154" t="s">
        <v>92</v>
      </c>
      <c r="C54" s="155"/>
      <c r="D54" s="156"/>
      <c r="E54" s="157"/>
      <c r="F54" s="44">
        <f>F55+F58+F60+F61+F59+F62+F56+F57+F63</f>
        <v>751837</v>
      </c>
      <c r="G54" s="44">
        <f t="shared" ref="G54:H54" si="7">G55+G58+G60+G61+G59+G62+G56+G57+G63</f>
        <v>746303</v>
      </c>
      <c r="H54" s="44">
        <f t="shared" si="7"/>
        <v>366361.92000000004</v>
      </c>
    </row>
    <row r="55" spans="1:13" ht="16.5" thickTop="1" thickBot="1" x14ac:dyDescent="0.3">
      <c r="A55" s="29">
        <v>45</v>
      </c>
      <c r="B55" s="158">
        <v>1</v>
      </c>
      <c r="C55" s="159" t="s">
        <v>93</v>
      </c>
      <c r="D55" s="160"/>
      <c r="E55" s="161"/>
      <c r="F55" s="64">
        <v>524962</v>
      </c>
      <c r="G55" s="64">
        <v>515779</v>
      </c>
      <c r="H55" s="64">
        <v>265827.64</v>
      </c>
    </row>
    <row r="56" spans="1:13" ht="16.5" thickTop="1" thickBot="1" x14ac:dyDescent="0.3">
      <c r="A56" s="29">
        <v>46</v>
      </c>
      <c r="B56" s="86" t="s">
        <v>115</v>
      </c>
      <c r="C56" s="58" t="s">
        <v>99</v>
      </c>
      <c r="D56" s="59"/>
      <c r="E56" s="60"/>
      <c r="F56" s="64">
        <v>8103</v>
      </c>
      <c r="G56" s="64">
        <v>8103</v>
      </c>
      <c r="H56" s="64">
        <v>2790.13</v>
      </c>
      <c r="K56" s="73"/>
      <c r="M56" s="153"/>
    </row>
    <row r="57" spans="1:13" ht="16.5" thickTop="1" thickBot="1" x14ac:dyDescent="0.3">
      <c r="A57" s="29">
        <v>47</v>
      </c>
      <c r="B57" s="79" t="s">
        <v>116</v>
      </c>
      <c r="C57" s="58" t="s">
        <v>121</v>
      </c>
      <c r="D57" s="59"/>
      <c r="E57" s="60"/>
      <c r="F57" s="64">
        <v>11000</v>
      </c>
      <c r="G57" s="64">
        <v>11000</v>
      </c>
      <c r="H57" s="64">
        <v>5030.08</v>
      </c>
    </row>
    <row r="58" spans="1:13" ht="16.5" thickTop="1" thickBot="1" x14ac:dyDescent="0.3">
      <c r="A58" s="29">
        <v>48</v>
      </c>
      <c r="B58" s="79">
        <v>2</v>
      </c>
      <c r="C58" s="58" t="s">
        <v>94</v>
      </c>
      <c r="D58" s="59"/>
      <c r="E58" s="60"/>
      <c r="F58" s="64">
        <v>105061</v>
      </c>
      <c r="G58" s="64">
        <v>107561</v>
      </c>
      <c r="H58" s="64">
        <v>41296.68</v>
      </c>
    </row>
    <row r="59" spans="1:13" ht="16.5" thickTop="1" thickBot="1" x14ac:dyDescent="0.3">
      <c r="A59" s="29">
        <v>49</v>
      </c>
      <c r="B59" s="79" t="s">
        <v>117</v>
      </c>
      <c r="C59" s="58" t="s">
        <v>101</v>
      </c>
      <c r="D59" s="59"/>
      <c r="E59" s="60"/>
      <c r="F59" s="64">
        <v>5440</v>
      </c>
      <c r="G59" s="64">
        <v>5737</v>
      </c>
      <c r="H59" s="64">
        <v>2715</v>
      </c>
    </row>
    <row r="60" spans="1:13" ht="16.5" thickTop="1" thickBot="1" x14ac:dyDescent="0.3">
      <c r="A60" s="29">
        <v>50</v>
      </c>
      <c r="B60" s="79">
        <v>3</v>
      </c>
      <c r="C60" s="58" t="s">
        <v>95</v>
      </c>
      <c r="D60" s="59"/>
      <c r="E60" s="60"/>
      <c r="F60" s="64">
        <v>80512</v>
      </c>
      <c r="G60" s="64">
        <v>81364</v>
      </c>
      <c r="H60" s="64">
        <v>39841.89</v>
      </c>
    </row>
    <row r="61" spans="1:13" ht="16.5" thickTop="1" thickBot="1" x14ac:dyDescent="0.3">
      <c r="A61" s="29">
        <v>51</v>
      </c>
      <c r="B61" s="79" t="s">
        <v>118</v>
      </c>
      <c r="C61" s="58" t="s">
        <v>102</v>
      </c>
      <c r="D61" s="59"/>
      <c r="E61" s="60"/>
      <c r="F61" s="64">
        <v>1500</v>
      </c>
      <c r="G61" s="64">
        <v>1500</v>
      </c>
      <c r="H61" s="64">
        <v>709.03</v>
      </c>
    </row>
    <row r="62" spans="1:13" ht="16.5" thickTop="1" thickBot="1" x14ac:dyDescent="0.3">
      <c r="A62" s="29">
        <v>52</v>
      </c>
      <c r="B62" s="79" t="s">
        <v>119</v>
      </c>
      <c r="C62" s="58" t="s">
        <v>103</v>
      </c>
      <c r="D62" s="59"/>
      <c r="E62" s="60"/>
      <c r="F62" s="64">
        <v>300</v>
      </c>
      <c r="G62" s="64">
        <v>300</v>
      </c>
      <c r="H62" s="64">
        <v>83</v>
      </c>
    </row>
    <row r="63" spans="1:13" ht="16.5" thickTop="1" thickBot="1" x14ac:dyDescent="0.3">
      <c r="A63" s="29">
        <v>53</v>
      </c>
      <c r="B63" s="79">
        <v>43</v>
      </c>
      <c r="C63" s="58" t="s">
        <v>134</v>
      </c>
      <c r="D63" s="59"/>
      <c r="E63" s="60"/>
      <c r="F63" s="64">
        <v>14959</v>
      </c>
      <c r="G63" s="64">
        <v>14959</v>
      </c>
      <c r="H63" s="64">
        <v>8068.47</v>
      </c>
    </row>
    <row r="64" spans="1:13" ht="17.25" thickTop="1" thickBot="1" x14ac:dyDescent="0.3">
      <c r="A64" s="151">
        <v>56</v>
      </c>
      <c r="B64" s="39"/>
      <c r="C64" s="40" t="s">
        <v>96</v>
      </c>
      <c r="D64" s="40"/>
      <c r="E64" s="40"/>
      <c r="F64" s="45">
        <f>F54+F49+F45+F43+F21+F16+F14+F7</f>
        <v>2016700</v>
      </c>
      <c r="G64" s="45">
        <f t="shared" ref="G64:H64" si="8">G54+G49+G45+G43+G21+G16+G14+G7</f>
        <v>2038995</v>
      </c>
      <c r="H64" s="45">
        <f t="shared" si="8"/>
        <v>834878.12</v>
      </c>
      <c r="L64" s="73"/>
      <c r="M64" s="73"/>
    </row>
    <row r="65" ht="15.75" thickTop="1" x14ac:dyDescent="0.25"/>
  </sheetData>
  <pageMargins left="0.70866141732283472" right="0.70866141732283472" top="0.74803149606299213" bottom="0.74803149606299213" header="0.31496062992125984" footer="0.31496062992125984"/>
  <pageSetup paperSize="9" scale="8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Príjmy</vt:lpstr>
      <vt:lpstr>Výdavky podľa programov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BUBLÁKOVÁ Dana</cp:lastModifiedBy>
  <cp:lastPrinted>2018-08-31T07:53:08Z</cp:lastPrinted>
  <dcterms:created xsi:type="dcterms:W3CDTF">2013-08-27T08:11:42Z</dcterms:created>
  <dcterms:modified xsi:type="dcterms:W3CDTF">2018-09-05T07:42:27Z</dcterms:modified>
</cp:coreProperties>
</file>